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'Hoja1'!$A$1:$H$196</definedName>
  </definedNames>
  <calcPr fullCalcOnLoad="1"/>
</workbook>
</file>

<file path=xl/sharedStrings.xml><?xml version="1.0" encoding="utf-8"?>
<sst xmlns="http://schemas.openxmlformats.org/spreadsheetml/2006/main" count="202" uniqueCount="188">
  <si>
    <t>DEPARTAMENTO</t>
  </si>
  <si>
    <t>MUNICIPIO</t>
  </si>
  <si>
    <t>ENTIDAD</t>
  </si>
  <si>
    <t>CODIGO</t>
  </si>
  <si>
    <t>FECHA DE CORTE</t>
  </si>
  <si>
    <t>Codigo Contable</t>
  </si>
  <si>
    <t>Nombre de la Cuenta</t>
  </si>
  <si>
    <t>Saldo Inicial</t>
  </si>
  <si>
    <t>Movimiento Debito</t>
  </si>
  <si>
    <t>Movimiento Credito</t>
  </si>
  <si>
    <t>Saldo Final</t>
  </si>
  <si>
    <t>Saldo final Corriente</t>
  </si>
  <si>
    <t>Saldo Final No Corriente</t>
  </si>
  <si>
    <t>CUENTAS POR PAGAR</t>
  </si>
  <si>
    <t>ACTIVO</t>
  </si>
  <si>
    <t>EFECTIVO</t>
  </si>
  <si>
    <t>Cuenta de ahorro</t>
  </si>
  <si>
    <t>DEUDORES</t>
  </si>
  <si>
    <t>PROPIEDADES, PLANTA Y EQUIPO</t>
  </si>
  <si>
    <t>MAQUINARIA Y EQUIPO</t>
  </si>
  <si>
    <t>Otras maquinarias y equipos</t>
  </si>
  <si>
    <t>MUEBLES, ENSERES Y EQUIPOS DE OFICINA</t>
  </si>
  <si>
    <t>Equipo y máquina de oficina</t>
  </si>
  <si>
    <t>EQUIPOS DE COMUNICACIÓN Y COMPUTACIÓN</t>
  </si>
  <si>
    <t>Equipo de comunicación</t>
  </si>
  <si>
    <t>Equipo de computación</t>
  </si>
  <si>
    <t>EQUIPO DE TRANSPORTE, TRACCIÓN Y ELEVACIÓN</t>
  </si>
  <si>
    <t>Terrestre</t>
  </si>
  <si>
    <t>EQUIPOS DE COMEDOR, COCINA, DESPENSA Y HOTELERÍA</t>
  </si>
  <si>
    <t>Maquinaria y equipo de restaurante y cafetería</t>
  </si>
  <si>
    <t>Redes, líneas y cables</t>
  </si>
  <si>
    <t>Maquinaria y equipo</t>
  </si>
  <si>
    <t>Muebles, enseres y equipos de oficina</t>
  </si>
  <si>
    <t>Equipos de comunicación y computación</t>
  </si>
  <si>
    <t>Equipos de transporte, tracción y elevación</t>
  </si>
  <si>
    <t>Equipos de comedor, cocina, despensa y hotelería</t>
  </si>
  <si>
    <t>OTROS ACTIVOS</t>
  </si>
  <si>
    <t>PASIVO</t>
  </si>
  <si>
    <t>Cesantías</t>
  </si>
  <si>
    <t>Intereses sobre cesantías</t>
  </si>
  <si>
    <t>PATRIMONIO</t>
  </si>
  <si>
    <t>CAPITAL FISCAL</t>
  </si>
  <si>
    <t>RESULTADO DEL EJERCICIO</t>
  </si>
  <si>
    <t xml:space="preserve">Excedente del ejercicio </t>
  </si>
  <si>
    <t>INGRESOS</t>
  </si>
  <si>
    <t xml:space="preserve">OTROS INGRESOS </t>
  </si>
  <si>
    <t>FINANCIEROS</t>
  </si>
  <si>
    <t>GASTOS</t>
  </si>
  <si>
    <t>SUELDOS Y SALARIOS</t>
  </si>
  <si>
    <t>Honorarios</t>
  </si>
  <si>
    <t xml:space="preserve">Prima de vacaciones </t>
  </si>
  <si>
    <t>Prima de navidad</t>
  </si>
  <si>
    <t xml:space="preserve">Vacaciones </t>
  </si>
  <si>
    <t xml:space="preserve">Cesantías </t>
  </si>
  <si>
    <t xml:space="preserve">Intereses a las cesantías </t>
  </si>
  <si>
    <t>CONTRIBUCIONES EFECTIVAS</t>
  </si>
  <si>
    <t>Aportes a cajas de compensación familiar</t>
  </si>
  <si>
    <t>Cotizaciones a seguridad social en salud</t>
  </si>
  <si>
    <t>Cotizaciones a riesgos profesionales</t>
  </si>
  <si>
    <t>APORTES SOBRE LA NÓMINA</t>
  </si>
  <si>
    <t>Aportes al ICBF</t>
  </si>
  <si>
    <t>Aportes al SENA</t>
  </si>
  <si>
    <t>GENERALES</t>
  </si>
  <si>
    <t>Materiales y suministros</t>
  </si>
  <si>
    <t>Mantenimiento</t>
  </si>
  <si>
    <t>Servicios públicos</t>
  </si>
  <si>
    <t>Viáticos y gastos de viaje</t>
  </si>
  <si>
    <t>Impresos, publicaciones, suscripciones y afiliaciones</t>
  </si>
  <si>
    <t>Comunicaciones y transporte</t>
  </si>
  <si>
    <t>Seguros generales</t>
  </si>
  <si>
    <t>Combustibles y lubricantes</t>
  </si>
  <si>
    <t>Servicios de aseo, cafetería, restaurante y lavandería</t>
  </si>
  <si>
    <t>Otros gastos generales</t>
  </si>
  <si>
    <t>CAJA</t>
  </si>
  <si>
    <t>Caja principal</t>
  </si>
  <si>
    <t>Equipo de ayuda audiovisual</t>
  </si>
  <si>
    <t>Muebles y enseres</t>
  </si>
  <si>
    <t xml:space="preserve">Otros muebles enseres y equipos de oficina </t>
  </si>
  <si>
    <t>Otros equipos de comunicaciòn y computaciòn</t>
  </si>
  <si>
    <t>Otros equipos de comedor,cocina,despensa y hoteleria</t>
  </si>
  <si>
    <t>BIENES DE ARTE Y CULTURA</t>
  </si>
  <si>
    <t>Obras de arte</t>
  </si>
  <si>
    <t>Libros y publicaciones de investigacion y consulta</t>
  </si>
  <si>
    <t>Sindicatos</t>
  </si>
  <si>
    <t>Libranzas</t>
  </si>
  <si>
    <t>Embargos judiciales</t>
  </si>
  <si>
    <t>RETENCION EN LA FUENTE E IMPUESTO DE TIMBRE</t>
  </si>
  <si>
    <t>Servicios</t>
  </si>
  <si>
    <t>Compras</t>
  </si>
  <si>
    <t>Nomina por pagar</t>
  </si>
  <si>
    <t>Prima de vacaciones</t>
  </si>
  <si>
    <t>Prima de servicios</t>
  </si>
  <si>
    <t>Dèficit del ejercicio</t>
  </si>
  <si>
    <t>Cotizaciones a entidades administradoras del régimen de prima media</t>
  </si>
  <si>
    <t xml:space="preserve">Aportes a escuelas industriales e  institutos técnicos </t>
  </si>
  <si>
    <t>VALLEDUPAR</t>
  </si>
  <si>
    <t>CONTRALORIA GENERAL DEL DPTO DEL CESAR</t>
  </si>
  <si>
    <t>LUZ AMPARO GIL COBO</t>
  </si>
  <si>
    <t>DEPOSITOS EN INSTITUCIONES FINANCIERAS</t>
  </si>
  <si>
    <t xml:space="preserve">Cuenta corriente </t>
  </si>
  <si>
    <t>TRANSFERENCIAS POR COBRAR</t>
  </si>
  <si>
    <t>Otras transferencias</t>
  </si>
  <si>
    <t>OTRAS TRANSFERENCIAS</t>
  </si>
  <si>
    <t xml:space="preserve">Prima de navidad </t>
  </si>
  <si>
    <t>ADQUISICION DE BIENES Y SERVICIOS NACIONALES</t>
  </si>
  <si>
    <t>Bienes y servicios</t>
  </si>
  <si>
    <t>Otros recaudos a favor de terceros</t>
  </si>
  <si>
    <t xml:space="preserve">Licencias      </t>
  </si>
  <si>
    <t xml:space="preserve">Profesional Especializado  </t>
  </si>
  <si>
    <t>BIENES RECIBIDOS EN CUSTODIA</t>
  </si>
  <si>
    <t>Pagares,Letras de Cambio y   Otros</t>
  </si>
  <si>
    <t>Bienes recibidos en custodia</t>
  </si>
  <si>
    <t>Laborales</t>
  </si>
  <si>
    <t>Administrativos</t>
  </si>
  <si>
    <t>LITIGIOS Y MACANISMOS ALTERNATIVOS DE SOLUC. DE CONFLICTOS</t>
  </si>
  <si>
    <t>Litigios y Mecanismos alternativos de solución de conflictos</t>
  </si>
  <si>
    <t>Intereses sobre depósitos en Instituciones Financieras</t>
  </si>
  <si>
    <t>RESPONSABILIDADES EN PROCESOS</t>
  </si>
  <si>
    <t>Responsabilidades en procesos</t>
  </si>
  <si>
    <t>Cajas Menores</t>
  </si>
  <si>
    <t xml:space="preserve">             </t>
  </si>
  <si>
    <t>Propiedades, planta y equipo</t>
  </si>
  <si>
    <t>CREDITOS JUDICIALES</t>
  </si>
  <si>
    <t xml:space="preserve">                </t>
  </si>
  <si>
    <t>AVANCES Y ANTICIPOS ENTREGADOS</t>
  </si>
  <si>
    <t>Avances para viáticos y gastos de viaje</t>
  </si>
  <si>
    <t>En administración</t>
  </si>
  <si>
    <t>Cobro cartera de terceros</t>
  </si>
  <si>
    <t xml:space="preserve"> </t>
  </si>
  <si>
    <t>DEPRECIACIÓN ACUMULADA DE PROPIEDADES PLANTA Y E (CR)</t>
  </si>
  <si>
    <t>AMORTIZACIÓN ACUMULADA  DE ACTIVOS  INTANGIBLES   (CR)</t>
  </si>
  <si>
    <t xml:space="preserve">Sentencias </t>
  </si>
  <si>
    <t>Capital Fiscal</t>
  </si>
  <si>
    <t>OTRAS CUENTAS POR COBRAR</t>
  </si>
  <si>
    <t>Otras cuentas por cobrar</t>
  </si>
  <si>
    <t>BIENES Y SERVICIOS PAGADOS POR ANTICIPADO</t>
  </si>
  <si>
    <t>Seguros</t>
  </si>
  <si>
    <t>RECURSOS A FAVOR DE TERCEROS</t>
  </si>
  <si>
    <t>DESCUENTOS DE NOMINA</t>
  </si>
  <si>
    <t xml:space="preserve">otros descuentos de nomina </t>
  </si>
  <si>
    <t>Rentas de trabajo</t>
  </si>
  <si>
    <t>BENEFICIOS A LOS EMPLEADOS</t>
  </si>
  <si>
    <t>BENEFICIOS A LOS EMPLEADOS A CORTO PLAZO</t>
  </si>
  <si>
    <t>Bonificaciones</t>
  </si>
  <si>
    <t>Aportes a riesgos laborales</t>
  </si>
  <si>
    <t>Aportes a fondos pensionales-empleador</t>
  </si>
  <si>
    <t>Aportes a seguridad social en salud-empleador</t>
  </si>
  <si>
    <t>otros beneficios a los empleados a corto plazo</t>
  </si>
  <si>
    <t>IMPACTOS POR LA TRANSICION AL NUEVO MARCO DE REGULACION</t>
  </si>
  <si>
    <t>Otros activos</t>
  </si>
  <si>
    <t>BIENES Y DERECHOS RETIRADOS</t>
  </si>
  <si>
    <t xml:space="preserve"> Internas</t>
  </si>
  <si>
    <t>Activos retirados</t>
  </si>
  <si>
    <t>ACREEDORAS DE CONTROL POR  CONTRA  (DB)</t>
  </si>
  <si>
    <t>DEUDORAS DE CONTROL POR  CONTRA   (CR)</t>
  </si>
  <si>
    <t>TRANSFERENCIAS  Y SUBVENCIONES</t>
  </si>
  <si>
    <t>DE ADMINISTRACIÓN Y OPERACIÓN</t>
  </si>
  <si>
    <t xml:space="preserve">Sueldos </t>
  </si>
  <si>
    <t>Aportes a la ESAP</t>
  </si>
  <si>
    <t>PRESTACIONES SOCIALES</t>
  </si>
  <si>
    <t>Bonificación especial por recreación</t>
  </si>
  <si>
    <t>Otras prestaciones sociales</t>
  </si>
  <si>
    <t>PROVISION LITIGIOS Y DEMANDAS</t>
  </si>
  <si>
    <t>Administrativas</t>
  </si>
  <si>
    <t>OTRAS CUENTAS POR PAGAR</t>
  </si>
  <si>
    <t>Aportes a escuelas industriales,  institutos técnicos y ESAP</t>
  </si>
  <si>
    <t>Aportes al ICBF y SENA</t>
  </si>
  <si>
    <t>GASTOS DE PERSONAL DIVERSOS</t>
  </si>
  <si>
    <t>DEPRECIACION DE PROPIEDADES,  PLANTA Y EQUIPO</t>
  </si>
  <si>
    <t>Muebles, enseres y equipo de oficina</t>
  </si>
  <si>
    <t>AMORTIZACION DE ACTIVOS INTANGIBLES</t>
  </si>
  <si>
    <t>Softwares</t>
  </si>
  <si>
    <t>Equipos de transpote, tracción y elevación</t>
  </si>
  <si>
    <t>LITIGIOS  Y  DEMANDAS</t>
  </si>
  <si>
    <t>ACTIVOS INTANGIBLES</t>
  </si>
  <si>
    <t xml:space="preserve">Impuesto a las ventas retenido </t>
  </si>
  <si>
    <t>Aportes a fondos pensionales</t>
  </si>
  <si>
    <t>Aportes a seguridad social en salud</t>
  </si>
  <si>
    <t>PATRIMONIO DE LAS ENTIDADES DE GOBIERNO</t>
  </si>
  <si>
    <t>Capacitación,bienestar social y estímulos</t>
  </si>
  <si>
    <t xml:space="preserve">RECURSOS ENTRGADOS EN ADMINISTRACION </t>
  </si>
  <si>
    <t>PASIVOS CONTINGENTES POR  CONTRA  (DB)</t>
  </si>
  <si>
    <t>CESAR</t>
  </si>
  <si>
    <t>RESULTADOS DE EJERCICIOS ANTERIORES</t>
  </si>
  <si>
    <t>Déficit del ejercicio</t>
  </si>
  <si>
    <t>1 de Enero a  31 de Marzo de  2020</t>
  </si>
  <si>
    <t>DELWIN JIMENEZ BOHORQUEZ</t>
  </si>
  <si>
    <t xml:space="preserve">Contralor General del  Departamento  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</si>
</sst>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_ * #,##0.0_ ;_ * \-#,##0.0_ ;_ * &quot;-&quot;??_ ;_ @_ "/>
    <numFmt numFmtId="182" formatCode="[$-240A]dddd\,\ dd&quot; de &quot;mmmm&quot; de &quot;yyyy"/>
    <numFmt numFmtId="183" formatCode="[$-240A]hh:mm:ss\ AM/PM"/>
    <numFmt numFmtId="184" formatCode="_ * #,##0.000_ ;_ * \-#,##0.000_ ;_ * &quot;-&quot;??_ ;_ @_ "/>
    <numFmt numFmtId="185" formatCode="_ * #,##0.0000_ ;_ * \-#,##0.0000_ ;_ * &quot;-&quot;??_ ;_ @_ "/>
    <numFmt numFmtId="186" formatCode="0.0"/>
    <numFmt numFmtId="187" formatCode="_(* #,##0.0_);_(* \(#,##0.0\);_(* &quot;-&quot;??_);_(@_)"/>
    <numFmt numFmtId="188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80" fontId="0" fillId="0" borderId="13" xfId="48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" fontId="0" fillId="0" borderId="13" xfId="48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9" fontId="0" fillId="0" borderId="13" xfId="48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view="pageBreakPreview" zoomScale="93" zoomScaleSheetLayoutView="93" zoomScalePageLayoutView="0" workbookViewId="0" topLeftCell="A88">
      <selection activeCell="C111" sqref="C111"/>
    </sheetView>
  </sheetViews>
  <sheetFormatPr defaultColWidth="11.421875" defaultRowHeight="12.75"/>
  <cols>
    <col min="1" max="1" width="17.28125" style="0" customWidth="1"/>
    <col min="2" max="2" width="60.00390625" style="0" customWidth="1"/>
    <col min="3" max="3" width="16.57421875" style="0" customWidth="1"/>
    <col min="4" max="4" width="14.8515625" style="0" customWidth="1"/>
    <col min="5" max="5" width="16.28125" style="0" customWidth="1"/>
    <col min="6" max="6" width="16.57421875" style="0" customWidth="1"/>
    <col min="7" max="7" width="16.140625" style="0" customWidth="1"/>
    <col min="8" max="8" width="16.7109375" style="0" customWidth="1"/>
  </cols>
  <sheetData>
    <row r="1" spans="1:8" ht="12.75">
      <c r="A1" s="7" t="s">
        <v>0</v>
      </c>
      <c r="B1" t="s">
        <v>182</v>
      </c>
      <c r="C1" s="7"/>
      <c r="D1" s="7"/>
      <c r="E1" s="7"/>
      <c r="F1" s="7"/>
      <c r="G1" s="7"/>
      <c r="H1" s="7"/>
    </row>
    <row r="2" spans="1:8" ht="12.75">
      <c r="A2" s="7" t="s">
        <v>1</v>
      </c>
      <c r="B2" s="7" t="s">
        <v>95</v>
      </c>
      <c r="C2" s="7"/>
      <c r="D2" s="7"/>
      <c r="E2" s="7"/>
      <c r="F2" s="7"/>
      <c r="G2" s="7"/>
      <c r="H2" s="7"/>
    </row>
    <row r="3" spans="1:8" ht="12.75">
      <c r="A3" s="7" t="s">
        <v>2</v>
      </c>
      <c r="B3" s="7" t="s">
        <v>96</v>
      </c>
      <c r="C3" s="7"/>
      <c r="D3" s="7"/>
      <c r="E3" s="7"/>
      <c r="F3" s="7"/>
      <c r="G3" s="7"/>
      <c r="H3" s="7"/>
    </row>
    <row r="4" spans="1:8" ht="12.75">
      <c r="A4" s="7" t="s">
        <v>3</v>
      </c>
      <c r="B4" s="8">
        <v>190020000</v>
      </c>
      <c r="C4" s="9"/>
      <c r="D4" s="9"/>
      <c r="E4" s="9"/>
      <c r="F4" s="9"/>
      <c r="G4" s="7"/>
      <c r="H4" s="7"/>
    </row>
    <row r="5" spans="1:8" ht="12.75">
      <c r="A5" s="7" t="s">
        <v>4</v>
      </c>
      <c r="B5" t="s">
        <v>185</v>
      </c>
      <c r="C5" s="7"/>
      <c r="D5" s="7"/>
      <c r="E5" s="7"/>
      <c r="F5" s="7"/>
      <c r="G5" s="7"/>
      <c r="H5" s="7"/>
    </row>
    <row r="6" spans="1:8" ht="25.5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</row>
    <row r="7" spans="1:8" ht="12.75">
      <c r="A7" s="11" t="s">
        <v>5</v>
      </c>
      <c r="B7" s="12"/>
      <c r="C7" s="13"/>
      <c r="D7" s="13"/>
      <c r="E7" s="13"/>
      <c r="F7" s="13"/>
      <c r="G7" s="13"/>
      <c r="H7" s="13"/>
    </row>
    <row r="8" spans="1:8" ht="12.75">
      <c r="A8" s="13">
        <v>100000</v>
      </c>
      <c r="B8" s="13" t="s">
        <v>14</v>
      </c>
      <c r="C8" s="14">
        <f aca="true" t="shared" si="0" ref="C8:H8">SUM(C9+C16+C21+C49)</f>
        <v>327240444</v>
      </c>
      <c r="D8" s="14">
        <f t="shared" si="0"/>
        <v>4364362843</v>
      </c>
      <c r="E8" s="14">
        <f t="shared" si="0"/>
        <v>1664715839</v>
      </c>
      <c r="F8" s="14">
        <f t="shared" si="0"/>
        <v>3026887448</v>
      </c>
      <c r="G8" s="14">
        <f t="shared" si="0"/>
        <v>2932642678</v>
      </c>
      <c r="H8" s="14">
        <f t="shared" si="0"/>
        <v>94244770</v>
      </c>
    </row>
    <row r="9" spans="1:8" ht="12.75">
      <c r="A9" s="13">
        <v>110000</v>
      </c>
      <c r="B9" s="13" t="s">
        <v>15</v>
      </c>
      <c r="C9" s="14">
        <f>SUM(C10+C13)</f>
        <v>172375686</v>
      </c>
      <c r="D9" s="14">
        <f>SUM(D10+D13)</f>
        <v>852894074</v>
      </c>
      <c r="E9" s="14">
        <f>SUM(E10+E13)</f>
        <v>816237576</v>
      </c>
      <c r="F9" s="14">
        <f>SUM(F10+F13)</f>
        <v>209032184</v>
      </c>
      <c r="G9" s="14">
        <f>SUM(G10+G13)</f>
        <v>209032184</v>
      </c>
      <c r="H9" s="13">
        <v>0</v>
      </c>
    </row>
    <row r="10" spans="1:8" ht="12.75">
      <c r="A10" s="13">
        <v>110500</v>
      </c>
      <c r="B10" s="13" t="s">
        <v>73</v>
      </c>
      <c r="C10" s="38">
        <v>0</v>
      </c>
      <c r="D10" s="13">
        <v>0</v>
      </c>
      <c r="E10" s="13">
        <v>0</v>
      </c>
      <c r="F10" s="38">
        <v>0</v>
      </c>
      <c r="G10" s="38">
        <v>0</v>
      </c>
      <c r="H10" s="13">
        <v>0</v>
      </c>
    </row>
    <row r="11" spans="1:8" ht="12.75">
      <c r="A11" s="13">
        <v>110501</v>
      </c>
      <c r="B11" s="13" t="s">
        <v>74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2.75">
      <c r="A12" s="13">
        <v>110502</v>
      </c>
      <c r="B12" s="13" t="s">
        <v>119</v>
      </c>
      <c r="C12" s="38">
        <v>0</v>
      </c>
      <c r="D12" s="38">
        <v>0</v>
      </c>
      <c r="E12" s="13">
        <v>0</v>
      </c>
      <c r="F12" s="38">
        <v>0</v>
      </c>
      <c r="G12" s="38">
        <v>0</v>
      </c>
      <c r="H12" s="13">
        <v>0</v>
      </c>
    </row>
    <row r="13" spans="1:8" ht="12.75">
      <c r="A13" s="13">
        <v>111000</v>
      </c>
      <c r="B13" s="13" t="s">
        <v>98</v>
      </c>
      <c r="C13" s="14">
        <v>172375686</v>
      </c>
      <c r="D13" s="39">
        <v>852894074</v>
      </c>
      <c r="E13" s="14">
        <v>816237576</v>
      </c>
      <c r="F13" s="14">
        <v>209032184</v>
      </c>
      <c r="G13" s="14">
        <v>209032184</v>
      </c>
      <c r="H13" s="13">
        <v>0</v>
      </c>
    </row>
    <row r="14" spans="1:8" ht="12.75">
      <c r="A14" s="13">
        <v>111005</v>
      </c>
      <c r="B14" s="13" t="s">
        <v>99</v>
      </c>
      <c r="C14" s="14">
        <v>172375686</v>
      </c>
      <c r="D14" s="39">
        <v>852894074</v>
      </c>
      <c r="E14" s="14">
        <v>816237576</v>
      </c>
      <c r="F14" s="14">
        <v>209032184</v>
      </c>
      <c r="G14" s="14">
        <v>209032184</v>
      </c>
      <c r="H14" s="13">
        <v>0</v>
      </c>
    </row>
    <row r="15" spans="1:8" ht="12.75">
      <c r="A15" s="13">
        <v>111006</v>
      </c>
      <c r="B15" s="13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2.75">
      <c r="A16" s="13">
        <v>130000</v>
      </c>
      <c r="B16" s="13" t="s">
        <v>17</v>
      </c>
      <c r="C16" s="14">
        <f>C17+C19</f>
        <v>87416132</v>
      </c>
      <c r="D16" s="14">
        <f>D17+D19</f>
        <v>3448259151</v>
      </c>
      <c r="E16" s="14">
        <f>E17+E19</f>
        <v>812064789</v>
      </c>
      <c r="F16" s="14">
        <f>F17+F19</f>
        <v>2723610494</v>
      </c>
      <c r="G16" s="14">
        <f>G17+G19</f>
        <v>2723610494</v>
      </c>
      <c r="H16" s="13">
        <v>0</v>
      </c>
    </row>
    <row r="17" spans="1:8" ht="12.75">
      <c r="A17" s="13">
        <v>133700</v>
      </c>
      <c r="B17" s="13" t="s">
        <v>100</v>
      </c>
      <c r="C17" s="14">
        <v>80051019</v>
      </c>
      <c r="D17" s="14">
        <v>3448259151</v>
      </c>
      <c r="E17" s="14">
        <v>812064789</v>
      </c>
      <c r="F17" s="14">
        <v>2716245381</v>
      </c>
      <c r="G17" s="14">
        <v>2716245381</v>
      </c>
      <c r="H17" s="13">
        <v>0</v>
      </c>
    </row>
    <row r="18" spans="1:8" ht="12.75">
      <c r="A18" s="13">
        <v>133712</v>
      </c>
      <c r="B18" s="13" t="s">
        <v>101</v>
      </c>
      <c r="C18" s="14">
        <v>80051019</v>
      </c>
      <c r="D18" s="14">
        <v>3448259151</v>
      </c>
      <c r="E18" s="14">
        <v>812064789</v>
      </c>
      <c r="F18" s="14">
        <v>2716245381</v>
      </c>
      <c r="G18" s="14">
        <v>2716245381</v>
      </c>
      <c r="H18" s="13">
        <v>0</v>
      </c>
    </row>
    <row r="19" spans="1:8" ht="12.75">
      <c r="A19" s="13">
        <v>138400</v>
      </c>
      <c r="B19" s="13" t="s">
        <v>133</v>
      </c>
      <c r="C19" s="14">
        <v>7365113</v>
      </c>
      <c r="D19" s="13">
        <v>0</v>
      </c>
      <c r="E19" s="13">
        <v>0</v>
      </c>
      <c r="F19" s="14">
        <v>7365113</v>
      </c>
      <c r="G19" s="14">
        <v>7365113</v>
      </c>
      <c r="H19" s="13">
        <v>0</v>
      </c>
    </row>
    <row r="20" spans="1:8" ht="12.75">
      <c r="A20" s="13">
        <v>138490</v>
      </c>
      <c r="B20" s="13" t="s">
        <v>134</v>
      </c>
      <c r="C20" s="14">
        <v>7365113</v>
      </c>
      <c r="D20" s="13">
        <v>0</v>
      </c>
      <c r="E20" s="13">
        <v>0</v>
      </c>
      <c r="F20" s="14">
        <v>7365113</v>
      </c>
      <c r="G20" s="14">
        <v>7365113</v>
      </c>
      <c r="H20" s="13">
        <v>0</v>
      </c>
    </row>
    <row r="21" spans="1:8" ht="12.75">
      <c r="A21" s="13">
        <v>160000</v>
      </c>
      <c r="B21" s="13" t="s">
        <v>18</v>
      </c>
      <c r="C21" s="14">
        <f aca="true" t="shared" si="1" ref="C21:H21">SUM(C22+C25+C29+C33+C35+C38+C41)</f>
        <v>44931797</v>
      </c>
      <c r="D21" s="14">
        <f t="shared" si="1"/>
        <v>0</v>
      </c>
      <c r="E21" s="14">
        <f t="shared" si="1"/>
        <v>3625878</v>
      </c>
      <c r="F21" s="14">
        <f t="shared" si="1"/>
        <v>41305919</v>
      </c>
      <c r="G21" s="14">
        <f t="shared" si="1"/>
        <v>0</v>
      </c>
      <c r="H21" s="14">
        <f t="shared" si="1"/>
        <v>41305919</v>
      </c>
    </row>
    <row r="22" spans="1:8" ht="12.75">
      <c r="A22" s="13">
        <v>165500</v>
      </c>
      <c r="B22" s="13" t="s">
        <v>19</v>
      </c>
      <c r="C22" s="14">
        <v>17517232</v>
      </c>
      <c r="D22" s="13">
        <v>0</v>
      </c>
      <c r="E22" s="13">
        <v>0</v>
      </c>
      <c r="F22" s="14">
        <v>17517232</v>
      </c>
      <c r="G22" s="13">
        <v>0</v>
      </c>
      <c r="H22" s="14">
        <v>17517232</v>
      </c>
    </row>
    <row r="23" spans="1:8" ht="12.75">
      <c r="A23" s="13">
        <v>165522</v>
      </c>
      <c r="B23" s="13" t="s">
        <v>75</v>
      </c>
      <c r="C23" s="14">
        <v>12117232</v>
      </c>
      <c r="D23" s="13">
        <v>0</v>
      </c>
      <c r="E23" s="13">
        <v>0</v>
      </c>
      <c r="F23" s="14">
        <v>12117232</v>
      </c>
      <c r="G23" s="13">
        <v>0</v>
      </c>
      <c r="H23" s="14">
        <v>12117232</v>
      </c>
    </row>
    <row r="24" spans="1:8" ht="12.75">
      <c r="A24" s="13">
        <v>165590</v>
      </c>
      <c r="B24" s="13" t="s">
        <v>20</v>
      </c>
      <c r="C24" s="14">
        <v>5400000</v>
      </c>
      <c r="D24" s="13">
        <v>0</v>
      </c>
      <c r="E24" s="13">
        <v>0</v>
      </c>
      <c r="F24" s="14">
        <v>5400000</v>
      </c>
      <c r="G24" s="13">
        <v>0</v>
      </c>
      <c r="H24" s="14">
        <v>5400000</v>
      </c>
    </row>
    <row r="25" spans="1:8" ht="12.75">
      <c r="A25" s="13">
        <v>166500</v>
      </c>
      <c r="B25" s="13" t="s">
        <v>21</v>
      </c>
      <c r="C25" s="14">
        <f aca="true" t="shared" si="2" ref="C25:H25">SUM(C26:C28)</f>
        <v>91715625</v>
      </c>
      <c r="D25" s="14">
        <f t="shared" si="2"/>
        <v>0</v>
      </c>
      <c r="E25" s="14">
        <f t="shared" si="2"/>
        <v>0</v>
      </c>
      <c r="F25" s="14">
        <f t="shared" si="2"/>
        <v>91715625</v>
      </c>
      <c r="G25" s="37">
        <f t="shared" si="2"/>
        <v>0</v>
      </c>
      <c r="H25" s="14">
        <f t="shared" si="2"/>
        <v>91715625</v>
      </c>
    </row>
    <row r="26" spans="1:8" ht="12.75">
      <c r="A26" s="13">
        <v>166501</v>
      </c>
      <c r="B26" s="13" t="s">
        <v>76</v>
      </c>
      <c r="C26" s="14">
        <v>66244625</v>
      </c>
      <c r="D26" s="13">
        <v>0</v>
      </c>
      <c r="E26" s="13">
        <v>0</v>
      </c>
      <c r="F26" s="14">
        <v>66244625</v>
      </c>
      <c r="G26" s="13">
        <v>0</v>
      </c>
      <c r="H26" s="14">
        <v>66244625</v>
      </c>
    </row>
    <row r="27" spans="1:8" ht="12.75">
      <c r="A27" s="13">
        <v>166502</v>
      </c>
      <c r="B27" s="13" t="s">
        <v>22</v>
      </c>
      <c r="C27" s="14">
        <v>320000</v>
      </c>
      <c r="D27" s="13">
        <v>0</v>
      </c>
      <c r="E27" s="13">
        <v>0</v>
      </c>
      <c r="F27" s="14">
        <v>320000</v>
      </c>
      <c r="G27" s="13">
        <v>0</v>
      </c>
      <c r="H27" s="14">
        <v>320000</v>
      </c>
    </row>
    <row r="28" spans="1:8" ht="12.75">
      <c r="A28" s="13">
        <v>166590</v>
      </c>
      <c r="B28" s="13" t="s">
        <v>77</v>
      </c>
      <c r="C28" s="14">
        <v>25151000</v>
      </c>
      <c r="D28" s="13">
        <v>0</v>
      </c>
      <c r="E28" s="13">
        <v>0</v>
      </c>
      <c r="F28" s="14">
        <v>25151000</v>
      </c>
      <c r="G28" s="13">
        <v>0</v>
      </c>
      <c r="H28" s="14">
        <v>25151000</v>
      </c>
    </row>
    <row r="29" spans="1:8" ht="12.75">
      <c r="A29" s="13">
        <v>167000</v>
      </c>
      <c r="B29" s="13" t="s">
        <v>23</v>
      </c>
      <c r="C29" s="14">
        <v>102597198</v>
      </c>
      <c r="D29" s="13">
        <v>0</v>
      </c>
      <c r="E29" s="13">
        <v>0</v>
      </c>
      <c r="F29" s="14">
        <v>102597198</v>
      </c>
      <c r="G29" s="13">
        <v>0</v>
      </c>
      <c r="H29" s="14">
        <v>102597198</v>
      </c>
    </row>
    <row r="30" spans="1:8" ht="12.75">
      <c r="A30" s="13">
        <v>167001</v>
      </c>
      <c r="B30" s="13" t="s">
        <v>24</v>
      </c>
      <c r="C30" s="14">
        <v>622789.8</v>
      </c>
      <c r="D30" s="13">
        <v>0</v>
      </c>
      <c r="E30" s="13">
        <v>0</v>
      </c>
      <c r="F30" s="14">
        <v>622789.8</v>
      </c>
      <c r="G30" s="13">
        <v>0</v>
      </c>
      <c r="H30" s="14">
        <v>622789.8</v>
      </c>
    </row>
    <row r="31" spans="1:8" ht="12.75">
      <c r="A31" s="13">
        <v>167002</v>
      </c>
      <c r="B31" s="13" t="s">
        <v>25</v>
      </c>
      <c r="C31" s="14">
        <v>101974408</v>
      </c>
      <c r="D31" s="13">
        <v>0</v>
      </c>
      <c r="E31" s="13">
        <v>0</v>
      </c>
      <c r="F31" s="14">
        <v>101974408</v>
      </c>
      <c r="G31" s="13">
        <v>0</v>
      </c>
      <c r="H31" s="14">
        <v>101974408</v>
      </c>
    </row>
    <row r="32" spans="1:8" ht="12.75">
      <c r="A32" s="13">
        <v>167090</v>
      </c>
      <c r="B32" s="13" t="s">
        <v>78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3">
        <v>167500</v>
      </c>
      <c r="B33" s="13" t="s">
        <v>26</v>
      </c>
      <c r="C33" s="14">
        <v>53900000</v>
      </c>
      <c r="D33" s="13">
        <v>0</v>
      </c>
      <c r="E33" s="13">
        <v>0</v>
      </c>
      <c r="F33" s="14">
        <v>53900000</v>
      </c>
      <c r="G33" s="13">
        <v>0</v>
      </c>
      <c r="H33" s="14">
        <v>53900000</v>
      </c>
    </row>
    <row r="34" spans="1:8" ht="12.75">
      <c r="A34" s="13">
        <v>167502</v>
      </c>
      <c r="B34" s="13" t="s">
        <v>27</v>
      </c>
      <c r="C34" s="14">
        <v>53900000</v>
      </c>
      <c r="D34" s="13">
        <v>0</v>
      </c>
      <c r="E34" s="13">
        <v>0</v>
      </c>
      <c r="F34" s="14">
        <v>53900000</v>
      </c>
      <c r="G34" s="13">
        <v>0</v>
      </c>
      <c r="H34" s="14">
        <v>53900000</v>
      </c>
    </row>
    <row r="35" spans="1:8" ht="12.75">
      <c r="A35" s="13">
        <v>168000</v>
      </c>
      <c r="B35" s="13" t="s">
        <v>28</v>
      </c>
      <c r="C35" s="14">
        <v>1009000</v>
      </c>
      <c r="D35" s="13">
        <v>0</v>
      </c>
      <c r="E35" s="13">
        <v>0</v>
      </c>
      <c r="F35" s="14">
        <v>1009000</v>
      </c>
      <c r="G35" s="13">
        <v>0</v>
      </c>
      <c r="H35" s="14">
        <v>1009000</v>
      </c>
    </row>
    <row r="36" spans="1:8" ht="12.75">
      <c r="A36" s="13">
        <v>168002</v>
      </c>
      <c r="B36" s="13" t="s">
        <v>29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3">
        <v>168090</v>
      </c>
      <c r="B37" s="13" t="s">
        <v>79</v>
      </c>
      <c r="C37" s="14">
        <v>1009000</v>
      </c>
      <c r="D37" s="13">
        <v>0</v>
      </c>
      <c r="E37" s="13">
        <v>0</v>
      </c>
      <c r="F37" s="14">
        <v>1009000</v>
      </c>
      <c r="G37" s="13">
        <v>0</v>
      </c>
      <c r="H37" s="14">
        <v>1009000</v>
      </c>
    </row>
    <row r="38" spans="1:8" ht="12.75">
      <c r="A38" s="13">
        <v>168100</v>
      </c>
      <c r="B38" s="13" t="s">
        <v>80</v>
      </c>
      <c r="C38" s="14">
        <v>1442000</v>
      </c>
      <c r="D38" s="13">
        <v>0</v>
      </c>
      <c r="E38" s="13">
        <v>0</v>
      </c>
      <c r="F38" s="14">
        <v>1442000</v>
      </c>
      <c r="G38" s="13">
        <v>0</v>
      </c>
      <c r="H38" s="14">
        <v>1442000</v>
      </c>
    </row>
    <row r="39" spans="1:8" ht="12.75">
      <c r="A39" s="13">
        <v>168101</v>
      </c>
      <c r="B39" s="13" t="s">
        <v>81</v>
      </c>
      <c r="C39" s="14">
        <v>740000</v>
      </c>
      <c r="D39" s="13">
        <v>0</v>
      </c>
      <c r="E39" s="13">
        <v>0</v>
      </c>
      <c r="F39" s="14">
        <v>740000</v>
      </c>
      <c r="G39" s="13">
        <v>0</v>
      </c>
      <c r="H39" s="14">
        <v>740000</v>
      </c>
    </row>
    <row r="40" spans="1:8" ht="12.75">
      <c r="A40" s="13">
        <v>168107</v>
      </c>
      <c r="B40" s="13" t="s">
        <v>82</v>
      </c>
      <c r="C40" s="14">
        <v>702000</v>
      </c>
      <c r="D40" s="13">
        <v>0</v>
      </c>
      <c r="E40" s="13">
        <v>0</v>
      </c>
      <c r="F40" s="14">
        <v>702000</v>
      </c>
      <c r="G40" s="13">
        <v>0</v>
      </c>
      <c r="H40" s="14">
        <v>702000</v>
      </c>
    </row>
    <row r="41" spans="1:8" ht="12.75">
      <c r="A41" s="13">
        <v>168500</v>
      </c>
      <c r="B41" s="13" t="s">
        <v>129</v>
      </c>
      <c r="C41" s="14">
        <f aca="true" t="shared" si="3" ref="C41:H41">SUM(C42:C47)</f>
        <v>-223249258</v>
      </c>
      <c r="D41" s="14">
        <f t="shared" si="3"/>
        <v>0</v>
      </c>
      <c r="E41" s="14">
        <f t="shared" si="3"/>
        <v>3625878</v>
      </c>
      <c r="F41" s="14">
        <f t="shared" si="3"/>
        <v>-226875136</v>
      </c>
      <c r="G41" s="36">
        <f t="shared" si="3"/>
        <v>0</v>
      </c>
      <c r="H41" s="14">
        <f t="shared" si="3"/>
        <v>-226875136</v>
      </c>
    </row>
    <row r="42" spans="1:8" ht="12.75">
      <c r="A42" s="13">
        <v>168503</v>
      </c>
      <c r="B42" s="13" t="s">
        <v>30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3">
        <v>168504</v>
      </c>
      <c r="B43" s="13" t="s">
        <v>31</v>
      </c>
      <c r="C43" s="14">
        <v>-11567264</v>
      </c>
      <c r="D43" s="13">
        <v>0</v>
      </c>
      <c r="E43" s="14">
        <v>280869</v>
      </c>
      <c r="F43" s="14">
        <v>-11848133</v>
      </c>
      <c r="G43" s="13">
        <v>0</v>
      </c>
      <c r="H43" s="14">
        <v>-11848133</v>
      </c>
    </row>
    <row r="44" spans="1:8" ht="12.75">
      <c r="A44" s="13">
        <v>168506</v>
      </c>
      <c r="B44" s="13" t="s">
        <v>32</v>
      </c>
      <c r="C44" s="14">
        <v>-91715665</v>
      </c>
      <c r="D44" s="13">
        <v>0</v>
      </c>
      <c r="E44" s="13">
        <v>0</v>
      </c>
      <c r="F44" s="14">
        <v>-91715665</v>
      </c>
      <c r="G44" s="13">
        <v>0</v>
      </c>
      <c r="H44" s="14">
        <v>-91715665</v>
      </c>
    </row>
    <row r="45" spans="1:8" ht="12.75">
      <c r="A45" s="13">
        <v>168507</v>
      </c>
      <c r="B45" s="13" t="s">
        <v>33</v>
      </c>
      <c r="C45" s="14">
        <v>-97397337</v>
      </c>
      <c r="D45" s="13">
        <v>0</v>
      </c>
      <c r="E45" s="14">
        <v>650010</v>
      </c>
      <c r="F45" s="14">
        <v>-98047347</v>
      </c>
      <c r="G45" s="13">
        <v>0</v>
      </c>
      <c r="H45" s="14">
        <v>-98047347</v>
      </c>
    </row>
    <row r="46" spans="1:8" ht="12.75">
      <c r="A46" s="13">
        <v>168508</v>
      </c>
      <c r="B46" s="13" t="s">
        <v>34</v>
      </c>
      <c r="C46" s="14">
        <v>-21559992</v>
      </c>
      <c r="D46" s="13">
        <v>0</v>
      </c>
      <c r="E46" s="14">
        <v>2694999</v>
      </c>
      <c r="F46" s="14">
        <v>-24254991</v>
      </c>
      <c r="G46" s="13">
        <v>0</v>
      </c>
      <c r="H46" s="14">
        <v>-24254991</v>
      </c>
    </row>
    <row r="47" spans="1:8" ht="12.75">
      <c r="A47" s="13">
        <v>168509</v>
      </c>
      <c r="B47" s="13" t="s">
        <v>35</v>
      </c>
      <c r="C47" s="14">
        <v>-1009000</v>
      </c>
      <c r="D47" s="13">
        <v>0</v>
      </c>
      <c r="E47" s="13">
        <v>0</v>
      </c>
      <c r="F47" s="14">
        <v>-1009000</v>
      </c>
      <c r="G47" s="13">
        <v>0</v>
      </c>
      <c r="H47" s="14">
        <v>-1009000</v>
      </c>
    </row>
    <row r="48" spans="1:8" ht="12.75">
      <c r="A48" s="13"/>
      <c r="B48" s="13"/>
      <c r="C48" s="33"/>
      <c r="D48" s="33"/>
      <c r="E48" s="33"/>
      <c r="F48" s="33"/>
      <c r="G48" s="33"/>
      <c r="H48" s="33"/>
    </row>
    <row r="49" spans="1:8" ht="12.75">
      <c r="A49" s="13">
        <v>190000</v>
      </c>
      <c r="B49" s="13" t="s">
        <v>36</v>
      </c>
      <c r="C49" s="14">
        <f aca="true" t="shared" si="4" ref="C49:H49">C50+C52+C54+C56+C59</f>
        <v>22516829</v>
      </c>
      <c r="D49" s="14">
        <f t="shared" si="4"/>
        <v>63209618</v>
      </c>
      <c r="E49" s="14">
        <f t="shared" si="4"/>
        <v>32787596</v>
      </c>
      <c r="F49" s="14">
        <f t="shared" si="4"/>
        <v>52938851</v>
      </c>
      <c r="G49" s="14">
        <f t="shared" si="4"/>
        <v>0</v>
      </c>
      <c r="H49" s="14">
        <f t="shared" si="4"/>
        <v>52938851</v>
      </c>
    </row>
    <row r="50" spans="1:8" ht="12.75">
      <c r="A50" s="13">
        <v>190500</v>
      </c>
      <c r="B50" s="13" t="s">
        <v>135</v>
      </c>
      <c r="C50" s="14">
        <v>118439</v>
      </c>
      <c r="D50" s="13">
        <v>0</v>
      </c>
      <c r="E50" s="14">
        <v>118439</v>
      </c>
      <c r="F50" s="13">
        <v>0</v>
      </c>
      <c r="G50" s="13">
        <v>0</v>
      </c>
      <c r="H50" s="13">
        <v>0</v>
      </c>
    </row>
    <row r="51" spans="1:8" ht="12.75">
      <c r="A51" s="13">
        <v>190501</v>
      </c>
      <c r="B51" s="13" t="s">
        <v>136</v>
      </c>
      <c r="C51" s="14">
        <v>118439</v>
      </c>
      <c r="D51" s="13">
        <v>0</v>
      </c>
      <c r="E51" s="14">
        <v>118439</v>
      </c>
      <c r="F51" s="13">
        <v>0</v>
      </c>
      <c r="G51" s="13">
        <v>0</v>
      </c>
      <c r="H51" s="13">
        <v>0</v>
      </c>
    </row>
    <row r="52" spans="1:8" ht="12.75">
      <c r="A52" s="13">
        <v>190600</v>
      </c>
      <c r="B52" s="13" t="s">
        <v>124</v>
      </c>
      <c r="C52" s="13">
        <v>0</v>
      </c>
      <c r="D52" s="14">
        <v>18875706</v>
      </c>
      <c r="E52" s="13">
        <v>0</v>
      </c>
      <c r="F52" s="14">
        <v>18875706</v>
      </c>
      <c r="G52" s="13">
        <v>0</v>
      </c>
      <c r="H52" s="14">
        <v>18875706</v>
      </c>
    </row>
    <row r="53" spans="1:8" ht="12.75">
      <c r="A53" s="13">
        <v>190603</v>
      </c>
      <c r="B53" s="13" t="s">
        <v>125</v>
      </c>
      <c r="C53" s="13">
        <v>0</v>
      </c>
      <c r="D53" s="14">
        <v>18875706</v>
      </c>
      <c r="E53" s="13">
        <v>0</v>
      </c>
      <c r="F53" s="14">
        <v>18875706</v>
      </c>
      <c r="G53" s="13">
        <v>0</v>
      </c>
      <c r="H53" s="14">
        <v>18875706</v>
      </c>
    </row>
    <row r="54" spans="1:8" ht="12.75">
      <c r="A54" s="13">
        <v>190800</v>
      </c>
      <c r="B54" s="13" t="s">
        <v>180</v>
      </c>
      <c r="C54" s="14">
        <v>22398390</v>
      </c>
      <c r="D54" s="14">
        <v>44333912</v>
      </c>
      <c r="E54" s="14">
        <v>32669157</v>
      </c>
      <c r="F54" s="14">
        <v>34063145</v>
      </c>
      <c r="G54" s="13">
        <v>0</v>
      </c>
      <c r="H54" s="14">
        <v>34063145</v>
      </c>
    </row>
    <row r="55" spans="1:8" ht="12.75">
      <c r="A55" s="13">
        <v>190801</v>
      </c>
      <c r="B55" s="13" t="s">
        <v>126</v>
      </c>
      <c r="C55" s="14">
        <v>22398390</v>
      </c>
      <c r="D55" s="14">
        <v>44333912</v>
      </c>
      <c r="E55" s="14">
        <v>32669157</v>
      </c>
      <c r="F55" s="14">
        <v>34063145</v>
      </c>
      <c r="G55" s="13">
        <v>0</v>
      </c>
      <c r="H55" s="14">
        <v>34063145</v>
      </c>
    </row>
    <row r="56" spans="1:8" ht="12.75">
      <c r="A56" s="13">
        <v>197000</v>
      </c>
      <c r="B56" s="13" t="s">
        <v>174</v>
      </c>
      <c r="C56" s="14">
        <v>93844995</v>
      </c>
      <c r="D56" s="13">
        <v>0</v>
      </c>
      <c r="E56" s="13">
        <v>0</v>
      </c>
      <c r="F56" s="14">
        <v>93844995</v>
      </c>
      <c r="G56" s="13">
        <v>0</v>
      </c>
      <c r="H56" s="14">
        <v>93844995</v>
      </c>
    </row>
    <row r="57" spans="1:8" ht="12.75">
      <c r="A57" s="13">
        <v>197007</v>
      </c>
      <c r="B57" s="13" t="s">
        <v>107</v>
      </c>
      <c r="C57" s="14">
        <v>29044995</v>
      </c>
      <c r="D57" s="13">
        <v>0</v>
      </c>
      <c r="E57" s="13">
        <v>0</v>
      </c>
      <c r="F57" s="14">
        <v>29044995</v>
      </c>
      <c r="G57" s="13">
        <v>0</v>
      </c>
      <c r="H57" s="14">
        <v>29044995</v>
      </c>
    </row>
    <row r="58" spans="1:8" ht="12.75">
      <c r="A58" s="13">
        <v>197008</v>
      </c>
      <c r="B58" s="13" t="s">
        <v>171</v>
      </c>
      <c r="C58" s="14">
        <v>64800000</v>
      </c>
      <c r="D58" s="13">
        <v>0</v>
      </c>
      <c r="E58" s="13">
        <v>0</v>
      </c>
      <c r="F58" s="14">
        <v>64800000</v>
      </c>
      <c r="G58" s="13">
        <v>0</v>
      </c>
      <c r="H58" s="14">
        <v>64800000</v>
      </c>
    </row>
    <row r="59" spans="1:8" ht="12.75">
      <c r="A59" s="13">
        <v>197500</v>
      </c>
      <c r="B59" s="13" t="s">
        <v>130</v>
      </c>
      <c r="C59" s="14">
        <v>-93844995</v>
      </c>
      <c r="D59" s="13">
        <v>0</v>
      </c>
      <c r="E59" s="13">
        <v>0</v>
      </c>
      <c r="F59" s="14">
        <v>-93844995</v>
      </c>
      <c r="G59" s="13">
        <v>0</v>
      </c>
      <c r="H59" s="14">
        <v>-93844995</v>
      </c>
    </row>
    <row r="60" spans="1:8" ht="12.75">
      <c r="A60" s="13">
        <v>197507</v>
      </c>
      <c r="B60" s="13" t="s">
        <v>107</v>
      </c>
      <c r="C60" s="14">
        <v>-29044995</v>
      </c>
      <c r="D60" s="13">
        <v>0</v>
      </c>
      <c r="E60" s="13">
        <v>0</v>
      </c>
      <c r="F60" s="14">
        <v>-29044995</v>
      </c>
      <c r="G60" s="13">
        <v>0</v>
      </c>
      <c r="H60" s="14">
        <v>-29044995</v>
      </c>
    </row>
    <row r="61" spans="1:8" ht="12.75">
      <c r="A61" s="13">
        <v>197508</v>
      </c>
      <c r="B61" s="13" t="s">
        <v>171</v>
      </c>
      <c r="C61" s="14">
        <v>-64800000</v>
      </c>
      <c r="D61" s="13">
        <v>0</v>
      </c>
      <c r="E61" s="13">
        <v>0</v>
      </c>
      <c r="F61" s="14">
        <v>-64800000</v>
      </c>
      <c r="G61" s="13">
        <v>0</v>
      </c>
      <c r="H61" s="14">
        <v>-64800000</v>
      </c>
    </row>
    <row r="62" spans="1:8" ht="12.75">
      <c r="A62" s="13">
        <v>200000</v>
      </c>
      <c r="B62" s="13" t="s">
        <v>37</v>
      </c>
      <c r="C62" s="14">
        <f aca="true" t="shared" si="5" ref="C62:H62">SUM(C63+C88)</f>
        <v>803713779</v>
      </c>
      <c r="D62" s="14">
        <f t="shared" si="5"/>
        <v>810423097</v>
      </c>
      <c r="E62" s="14">
        <f t="shared" si="5"/>
        <v>830353029</v>
      </c>
      <c r="F62" s="14">
        <f t="shared" si="5"/>
        <v>823643711</v>
      </c>
      <c r="G62" s="14">
        <f t="shared" si="5"/>
        <v>823643711</v>
      </c>
      <c r="H62" s="14">
        <f t="shared" si="5"/>
        <v>0</v>
      </c>
    </row>
    <row r="63" spans="1:8" ht="12.75">
      <c r="A63" s="13">
        <v>240000</v>
      </c>
      <c r="B63" s="13" t="s">
        <v>13</v>
      </c>
      <c r="C63" s="14">
        <f>SUM(C64+C66+C69+C76+C82+C84)</f>
        <v>480884505</v>
      </c>
      <c r="D63" s="14">
        <f>SUM(D64+D66+D69+D76+D82+D84)</f>
        <v>195636273</v>
      </c>
      <c r="E63" s="14">
        <f>SUM(E64+E66+E69+E76+E82+E84)</f>
        <v>221294216</v>
      </c>
      <c r="F63" s="14">
        <f>SUM(F64+F66+F69+F76+F82+F84)</f>
        <v>506542448</v>
      </c>
      <c r="G63" s="14">
        <f>SUM(G64+G66+G69+G76+G82+G84)</f>
        <v>506542448</v>
      </c>
      <c r="H63" s="14">
        <f>SUM(H64+H66+H69+H76+H82)</f>
        <v>0</v>
      </c>
    </row>
    <row r="64" spans="1:8" ht="12.75">
      <c r="A64" s="13">
        <v>240100</v>
      </c>
      <c r="B64" s="13" t="s">
        <v>104</v>
      </c>
      <c r="C64" s="14">
        <v>5182970</v>
      </c>
      <c r="D64" s="14">
        <v>4950000</v>
      </c>
      <c r="E64" s="14">
        <v>17500000</v>
      </c>
      <c r="F64" s="14">
        <v>17732970</v>
      </c>
      <c r="G64" s="14">
        <v>17732970</v>
      </c>
      <c r="H64" s="13">
        <v>0</v>
      </c>
    </row>
    <row r="65" spans="1:8" ht="12.75">
      <c r="A65" s="13">
        <v>240101</v>
      </c>
      <c r="B65" s="13" t="s">
        <v>105</v>
      </c>
      <c r="C65" s="14">
        <v>5182970</v>
      </c>
      <c r="D65" s="14">
        <v>4950000</v>
      </c>
      <c r="E65" s="14">
        <v>17500000</v>
      </c>
      <c r="F65" s="14">
        <v>17732970</v>
      </c>
      <c r="G65" s="14">
        <v>17732970</v>
      </c>
      <c r="H65" s="13">
        <v>0</v>
      </c>
    </row>
    <row r="66" spans="1:8" ht="12.75">
      <c r="A66" s="13">
        <v>240700</v>
      </c>
      <c r="B66" s="13" t="s">
        <v>137</v>
      </c>
      <c r="C66" s="14">
        <v>111465856</v>
      </c>
      <c r="D66" s="13">
        <v>0</v>
      </c>
      <c r="E66" s="14">
        <v>203968</v>
      </c>
      <c r="F66" s="14">
        <v>111669824</v>
      </c>
      <c r="G66" s="14">
        <v>111669824</v>
      </c>
      <c r="H66" s="13">
        <v>0</v>
      </c>
    </row>
    <row r="67" spans="1:8" ht="12.75">
      <c r="A67" s="13">
        <v>240706</v>
      </c>
      <c r="B67" s="13" t="s">
        <v>127</v>
      </c>
      <c r="C67" s="14">
        <v>52058099</v>
      </c>
      <c r="D67" s="13">
        <v>0</v>
      </c>
      <c r="E67" s="13">
        <v>0</v>
      </c>
      <c r="F67" s="14">
        <v>52058099</v>
      </c>
      <c r="G67" s="14">
        <v>52058099</v>
      </c>
      <c r="H67" s="13">
        <v>0</v>
      </c>
    </row>
    <row r="68" spans="1:8" ht="12.75">
      <c r="A68" s="13">
        <v>240790</v>
      </c>
      <c r="B68" s="13" t="s">
        <v>106</v>
      </c>
      <c r="C68" s="14">
        <v>59407757</v>
      </c>
      <c r="D68" s="13">
        <v>0</v>
      </c>
      <c r="E68" s="14">
        <v>203968</v>
      </c>
      <c r="F68" s="14">
        <v>59611725</v>
      </c>
      <c r="G68" s="14">
        <v>59611725</v>
      </c>
      <c r="H68" s="13">
        <v>0</v>
      </c>
    </row>
    <row r="69" spans="1:8" ht="12.75">
      <c r="A69" s="13">
        <v>242400</v>
      </c>
      <c r="B69" s="13" t="s">
        <v>138</v>
      </c>
      <c r="C69" s="14">
        <f aca="true" t="shared" si="6" ref="C69:H69">SUM(C70:C75)</f>
        <v>1143004</v>
      </c>
      <c r="D69" s="14">
        <f t="shared" si="6"/>
        <v>126628373</v>
      </c>
      <c r="E69" s="14">
        <f t="shared" si="6"/>
        <v>170480848</v>
      </c>
      <c r="F69" s="14">
        <f t="shared" si="6"/>
        <v>44995479</v>
      </c>
      <c r="G69" s="14">
        <f t="shared" si="6"/>
        <v>44995479</v>
      </c>
      <c r="H69" s="33">
        <f t="shared" si="6"/>
        <v>0</v>
      </c>
    </row>
    <row r="70" spans="1:8" ht="12.75">
      <c r="A70" s="13">
        <v>242401</v>
      </c>
      <c r="B70" s="13" t="s">
        <v>176</v>
      </c>
      <c r="C70" s="13">
        <v>0</v>
      </c>
      <c r="D70" s="14">
        <v>14205770</v>
      </c>
      <c r="E70" s="14">
        <v>21276074</v>
      </c>
      <c r="F70" s="14">
        <v>7070304</v>
      </c>
      <c r="G70" s="14">
        <v>7070304</v>
      </c>
      <c r="H70" s="13">
        <v>0</v>
      </c>
    </row>
    <row r="71" spans="1:8" ht="12.75">
      <c r="A71" s="13">
        <v>242402</v>
      </c>
      <c r="B71" s="13" t="s">
        <v>177</v>
      </c>
      <c r="C71" s="13">
        <v>0</v>
      </c>
      <c r="D71" s="14">
        <v>12021464</v>
      </c>
      <c r="E71" s="14">
        <v>18047164</v>
      </c>
      <c r="F71" s="14">
        <v>6025700</v>
      </c>
      <c r="G71" s="14">
        <v>6025700</v>
      </c>
      <c r="H71" s="13">
        <v>0</v>
      </c>
    </row>
    <row r="72" spans="1:8" ht="12.75">
      <c r="A72" s="13">
        <v>242404</v>
      </c>
      <c r="B72" s="13" t="s">
        <v>83</v>
      </c>
      <c r="C72" s="13">
        <v>0</v>
      </c>
      <c r="D72" s="14">
        <v>2076312</v>
      </c>
      <c r="E72" s="14">
        <v>2708061</v>
      </c>
      <c r="F72" s="14">
        <v>631749</v>
      </c>
      <c r="G72" s="14">
        <v>631749</v>
      </c>
      <c r="H72" s="13">
        <v>0</v>
      </c>
    </row>
    <row r="73" spans="1:8" ht="12.75">
      <c r="A73" s="13">
        <v>242407</v>
      </c>
      <c r="B73" s="13" t="s">
        <v>84</v>
      </c>
      <c r="C73" s="14">
        <v>262147</v>
      </c>
      <c r="D73" s="14">
        <v>92719187</v>
      </c>
      <c r="E73" s="14">
        <v>121775834</v>
      </c>
      <c r="F73" s="14">
        <v>29318794</v>
      </c>
      <c r="G73" s="14">
        <v>29318794</v>
      </c>
      <c r="H73" s="13">
        <v>0</v>
      </c>
    </row>
    <row r="74" spans="1:8" ht="12.75">
      <c r="A74" s="13">
        <v>242411</v>
      </c>
      <c r="B74" s="13" t="s">
        <v>85</v>
      </c>
      <c r="C74" s="14">
        <v>880857</v>
      </c>
      <c r="D74" s="14">
        <v>2746890</v>
      </c>
      <c r="E74" s="14">
        <v>2746890</v>
      </c>
      <c r="F74" s="14">
        <v>880857</v>
      </c>
      <c r="G74" s="14">
        <v>880857</v>
      </c>
      <c r="H74" s="13">
        <v>0</v>
      </c>
    </row>
    <row r="75" spans="1:8" ht="12.75">
      <c r="A75" s="13">
        <v>242490</v>
      </c>
      <c r="B75" s="13" t="s">
        <v>139</v>
      </c>
      <c r="C75" s="13">
        <v>0</v>
      </c>
      <c r="D75" s="14">
        <v>2858750</v>
      </c>
      <c r="E75" s="14">
        <v>3926825</v>
      </c>
      <c r="F75" s="14">
        <v>1068075</v>
      </c>
      <c r="G75" s="14">
        <v>1068075</v>
      </c>
      <c r="H75" s="13">
        <v>0</v>
      </c>
    </row>
    <row r="76" spans="1:8" ht="12.75">
      <c r="A76" s="13">
        <v>243600</v>
      </c>
      <c r="B76" s="13" t="s">
        <v>86</v>
      </c>
      <c r="C76" s="14">
        <f>SUM(C77:C81)</f>
        <v>12665000</v>
      </c>
      <c r="D76" s="14">
        <f>SUM(D77:D81)</f>
        <v>20377000</v>
      </c>
      <c r="E76" s="14">
        <f>SUM(E77:E81)</f>
        <v>12563000</v>
      </c>
      <c r="F76" s="14">
        <f>SUM(F77:F81)</f>
        <v>4851000</v>
      </c>
      <c r="G76" s="14">
        <f>SUM(G77:G81)</f>
        <v>4851000</v>
      </c>
      <c r="H76" s="13">
        <v>0</v>
      </c>
    </row>
    <row r="77" spans="1:8" ht="12.75">
      <c r="A77" s="13">
        <v>243603</v>
      </c>
      <c r="B77" s="13" t="s">
        <v>49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3">
        <v>243605</v>
      </c>
      <c r="B78" s="13" t="s">
        <v>87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3">
        <v>243608</v>
      </c>
      <c r="B79" s="13" t="s">
        <v>88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3">
        <v>243615</v>
      </c>
      <c r="B80" s="20" t="s">
        <v>140</v>
      </c>
      <c r="C80" s="34">
        <v>12665000</v>
      </c>
      <c r="D80" s="14">
        <v>20377000</v>
      </c>
      <c r="E80" s="14">
        <v>12563000</v>
      </c>
      <c r="F80" s="34">
        <v>4851000</v>
      </c>
      <c r="G80" s="34">
        <v>4851000</v>
      </c>
      <c r="H80" s="13">
        <v>0</v>
      </c>
    </row>
    <row r="81" spans="1:8" ht="12.75">
      <c r="A81" s="13">
        <v>243625</v>
      </c>
      <c r="B81" s="13" t="s">
        <v>175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3">
        <v>246000</v>
      </c>
      <c r="B82" s="13" t="s">
        <v>122</v>
      </c>
      <c r="C82" s="14">
        <v>350427675</v>
      </c>
      <c r="D82" s="14">
        <v>30000000</v>
      </c>
      <c r="E82" s="13">
        <v>0</v>
      </c>
      <c r="F82" s="14">
        <v>320427675</v>
      </c>
      <c r="G82" s="14">
        <v>320427675</v>
      </c>
      <c r="H82" s="13">
        <v>0</v>
      </c>
    </row>
    <row r="83" spans="1:8" ht="12.75">
      <c r="A83" s="13">
        <v>246002</v>
      </c>
      <c r="B83" s="13" t="s">
        <v>131</v>
      </c>
      <c r="C83" s="14">
        <v>350427675</v>
      </c>
      <c r="D83" s="14">
        <v>30000000</v>
      </c>
      <c r="E83" s="13">
        <v>0</v>
      </c>
      <c r="F83" s="14">
        <v>320427675</v>
      </c>
      <c r="G83" s="14">
        <v>320427675</v>
      </c>
      <c r="H83" s="13">
        <v>0</v>
      </c>
    </row>
    <row r="84" spans="1:8" ht="12.75">
      <c r="A84" s="13">
        <v>249000</v>
      </c>
      <c r="B84" s="13" t="s">
        <v>164</v>
      </c>
      <c r="C84" s="13">
        <v>0</v>
      </c>
      <c r="D84" s="14">
        <v>13680900</v>
      </c>
      <c r="E84" s="14">
        <v>20546400</v>
      </c>
      <c r="F84" s="14">
        <v>6865500</v>
      </c>
      <c r="G84" s="14">
        <v>6865500</v>
      </c>
      <c r="H84" s="13">
        <v>0</v>
      </c>
    </row>
    <row r="85" spans="1:8" ht="12.75">
      <c r="A85" s="13">
        <v>249034</v>
      </c>
      <c r="B85" s="13" t="s">
        <v>165</v>
      </c>
      <c r="C85" s="13">
        <v>0</v>
      </c>
      <c r="D85" s="14">
        <v>4106600</v>
      </c>
      <c r="E85" s="14">
        <v>6167300</v>
      </c>
      <c r="F85" s="14">
        <v>2060700</v>
      </c>
      <c r="G85" s="14">
        <v>2060700</v>
      </c>
      <c r="H85" s="13">
        <v>0</v>
      </c>
    </row>
    <row r="86" spans="1:8" ht="12.75">
      <c r="A86" s="13">
        <v>249050</v>
      </c>
      <c r="B86" s="13" t="s">
        <v>166</v>
      </c>
      <c r="C86" s="13">
        <v>0</v>
      </c>
      <c r="D86" s="14">
        <v>9574300</v>
      </c>
      <c r="E86" s="14">
        <v>14379100</v>
      </c>
      <c r="F86" s="14">
        <v>4804800</v>
      </c>
      <c r="G86" s="14">
        <v>4804800</v>
      </c>
      <c r="H86" s="13">
        <v>0</v>
      </c>
    </row>
    <row r="87" spans="1:8" ht="12.75">
      <c r="A87" s="13">
        <v>250000</v>
      </c>
      <c r="B87" s="13" t="s">
        <v>141</v>
      </c>
      <c r="C87" s="33"/>
      <c r="D87" s="33"/>
      <c r="E87" s="33"/>
      <c r="F87" s="33"/>
      <c r="G87" s="33"/>
      <c r="H87" s="33"/>
    </row>
    <row r="88" spans="1:8" ht="12.75">
      <c r="A88" s="13">
        <v>251100</v>
      </c>
      <c r="B88" s="13" t="s">
        <v>142</v>
      </c>
      <c r="C88" s="14">
        <f>SUM(C89:C103)</f>
        <v>322829274</v>
      </c>
      <c r="D88" s="14">
        <f>SUM(D89:D103)</f>
        <v>614786824</v>
      </c>
      <c r="E88" s="14">
        <f>SUM(E89:E103)</f>
        <v>609058813</v>
      </c>
      <c r="F88" s="14">
        <f>SUM(F89:F103)</f>
        <v>317101263</v>
      </c>
      <c r="G88" s="14">
        <f>SUM(G89:G103)</f>
        <v>317101263</v>
      </c>
      <c r="H88" s="37">
        <f>SUM(H89:H95)</f>
        <v>0</v>
      </c>
    </row>
    <row r="89" spans="1:8" ht="12.75">
      <c r="A89" s="13">
        <v>251101</v>
      </c>
      <c r="B89" s="13" t="s">
        <v>89</v>
      </c>
      <c r="C89" s="14">
        <v>36270</v>
      </c>
      <c r="D89" s="14">
        <v>291627428</v>
      </c>
      <c r="E89" s="14">
        <v>291627428</v>
      </c>
      <c r="F89" s="14">
        <v>36270</v>
      </c>
      <c r="G89" s="14">
        <v>36270</v>
      </c>
      <c r="H89" s="13">
        <v>0</v>
      </c>
    </row>
    <row r="90" spans="1:8" ht="12.75">
      <c r="A90" s="13">
        <v>251102</v>
      </c>
      <c r="B90" s="13" t="s">
        <v>38</v>
      </c>
      <c r="C90" s="14">
        <v>187091991</v>
      </c>
      <c r="D90" s="14">
        <v>159225492</v>
      </c>
      <c r="E90" s="14">
        <v>46196646</v>
      </c>
      <c r="F90" s="14">
        <v>74063145</v>
      </c>
      <c r="G90" s="14">
        <v>74063145</v>
      </c>
      <c r="H90" s="13">
        <v>0</v>
      </c>
    </row>
    <row r="91" spans="1:8" ht="12.75">
      <c r="A91" s="13">
        <v>251103</v>
      </c>
      <c r="B91" s="13" t="s">
        <v>39</v>
      </c>
      <c r="C91" s="14">
        <v>14093568</v>
      </c>
      <c r="D91" s="14">
        <v>15181359</v>
      </c>
      <c r="E91" s="14">
        <v>5643598</v>
      </c>
      <c r="F91" s="14">
        <v>4555807</v>
      </c>
      <c r="G91" s="14">
        <v>4555807</v>
      </c>
      <c r="H91" s="13">
        <v>0</v>
      </c>
    </row>
    <row r="92" spans="1:8" ht="12.75">
      <c r="A92" s="13">
        <v>251104</v>
      </c>
      <c r="B92" s="13" t="s">
        <v>52</v>
      </c>
      <c r="C92" s="13">
        <v>0</v>
      </c>
      <c r="D92" s="14">
        <v>34530216</v>
      </c>
      <c r="E92" s="14">
        <v>39226165</v>
      </c>
      <c r="F92" s="14">
        <v>4695949</v>
      </c>
      <c r="G92" s="14">
        <v>4695949</v>
      </c>
      <c r="H92" s="13">
        <v>0</v>
      </c>
    </row>
    <row r="93" spans="1:8" ht="12.75">
      <c r="A93" s="13">
        <v>251105</v>
      </c>
      <c r="B93" s="13" t="s">
        <v>90</v>
      </c>
      <c r="C93" s="14">
        <v>57912856</v>
      </c>
      <c r="D93" s="14">
        <v>25007012</v>
      </c>
      <c r="E93" s="14">
        <v>26590118</v>
      </c>
      <c r="F93" s="14">
        <v>59495962</v>
      </c>
      <c r="G93" s="14">
        <v>59495962</v>
      </c>
      <c r="H93" s="13">
        <v>0</v>
      </c>
    </row>
    <row r="94" spans="1:8" ht="12.75">
      <c r="A94" s="13">
        <v>251106</v>
      </c>
      <c r="B94" s="13" t="s">
        <v>91</v>
      </c>
      <c r="C94" s="14">
        <v>63694589</v>
      </c>
      <c r="D94" s="14">
        <v>6743700</v>
      </c>
      <c r="E94" s="14">
        <v>42543731</v>
      </c>
      <c r="F94" s="14">
        <v>99494620</v>
      </c>
      <c r="G94" s="14">
        <v>99494620</v>
      </c>
      <c r="H94" s="13">
        <v>0</v>
      </c>
    </row>
    <row r="95" spans="1:8" ht="12.75">
      <c r="A95" s="13">
        <v>251107</v>
      </c>
      <c r="B95" s="13" t="s">
        <v>51</v>
      </c>
      <c r="C95" s="13">
        <v>0</v>
      </c>
      <c r="D95" s="13">
        <v>0</v>
      </c>
      <c r="E95" s="14">
        <v>40000000</v>
      </c>
      <c r="F95" s="14">
        <v>40000000</v>
      </c>
      <c r="G95" s="14">
        <v>40000000</v>
      </c>
      <c r="H95" s="13">
        <v>0</v>
      </c>
    </row>
    <row r="96" spans="1:8" ht="12.75">
      <c r="A96" s="13">
        <v>251109</v>
      </c>
      <c r="B96" s="13" t="s">
        <v>143</v>
      </c>
      <c r="C96" s="13">
        <v>0</v>
      </c>
      <c r="D96" s="14">
        <v>16739251</v>
      </c>
      <c r="E96" s="14">
        <v>18145965</v>
      </c>
      <c r="F96" s="14">
        <v>1406714</v>
      </c>
      <c r="G96" s="14">
        <v>1406714</v>
      </c>
      <c r="H96" s="13">
        <v>0</v>
      </c>
    </row>
    <row r="97" spans="1:8" ht="12.75">
      <c r="A97" s="13">
        <v>251111</v>
      </c>
      <c r="B97" s="13" t="s">
        <v>144</v>
      </c>
      <c r="C97" s="13">
        <v>0</v>
      </c>
      <c r="D97" s="14">
        <v>1412100</v>
      </c>
      <c r="E97" s="14">
        <v>2125400</v>
      </c>
      <c r="F97" s="14">
        <v>713300</v>
      </c>
      <c r="G97" s="14">
        <v>713300</v>
      </c>
      <c r="H97" s="13">
        <v>0</v>
      </c>
    </row>
    <row r="98" spans="1:8" ht="12.75">
      <c r="A98" s="13">
        <v>251122</v>
      </c>
      <c r="B98" s="13" t="s">
        <v>145</v>
      </c>
      <c r="C98" s="13">
        <v>0</v>
      </c>
      <c r="D98" s="14">
        <v>31227830</v>
      </c>
      <c r="E98" s="14">
        <v>47097226</v>
      </c>
      <c r="F98" s="14">
        <v>15869396</v>
      </c>
      <c r="G98" s="14">
        <v>15869396</v>
      </c>
      <c r="H98" s="13">
        <v>0</v>
      </c>
    </row>
    <row r="99" spans="1:8" ht="12.75">
      <c r="A99" s="13">
        <v>251123</v>
      </c>
      <c r="B99" s="13" t="s">
        <v>146</v>
      </c>
      <c r="C99" s="13">
        <v>0</v>
      </c>
      <c r="D99" s="14">
        <v>22154236</v>
      </c>
      <c r="E99" s="14">
        <v>33434936</v>
      </c>
      <c r="F99" s="14">
        <v>11280700</v>
      </c>
      <c r="G99" s="14">
        <v>11280700</v>
      </c>
      <c r="H99" s="13">
        <v>0</v>
      </c>
    </row>
    <row r="100" spans="1:8" ht="12.75">
      <c r="A100" s="13">
        <v>251124</v>
      </c>
      <c r="B100" s="13" t="s">
        <v>56</v>
      </c>
      <c r="C100" s="13">
        <v>0</v>
      </c>
      <c r="D100" s="14">
        <v>10938200</v>
      </c>
      <c r="E100" s="14">
        <v>16427600</v>
      </c>
      <c r="F100" s="14">
        <v>5489400</v>
      </c>
      <c r="G100" s="14">
        <v>5489400</v>
      </c>
      <c r="H100" s="13">
        <v>0</v>
      </c>
    </row>
    <row r="101" spans="1:8" ht="12.75">
      <c r="A101" s="13">
        <v>251190</v>
      </c>
      <c r="B101" s="13" t="s">
        <v>147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3">
        <v>270100</v>
      </c>
      <c r="B102" s="13" t="s">
        <v>173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3">
        <v>270105</v>
      </c>
      <c r="B103" s="13" t="s">
        <v>112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3">
        <v>300000</v>
      </c>
      <c r="B104" s="13" t="s">
        <v>40</v>
      </c>
      <c r="C104" s="14">
        <f aca="true" t="shared" si="7" ref="C104:H104">SUM(C106+C108+C110+C113)</f>
        <v>-476473335</v>
      </c>
      <c r="D104" s="14">
        <f t="shared" si="7"/>
        <v>2292490</v>
      </c>
      <c r="E104" s="14">
        <f t="shared" si="7"/>
        <v>2682009562</v>
      </c>
      <c r="F104" s="14">
        <f t="shared" si="7"/>
        <v>2203243737</v>
      </c>
      <c r="G104" s="14">
        <f t="shared" si="7"/>
        <v>0</v>
      </c>
      <c r="H104" s="14">
        <f t="shared" si="7"/>
        <v>2203243737</v>
      </c>
    </row>
    <row r="105" spans="1:8" ht="12.75">
      <c r="A105" s="13">
        <v>310000</v>
      </c>
      <c r="B105" s="13" t="s">
        <v>178</v>
      </c>
      <c r="C105" s="33"/>
      <c r="D105" s="33"/>
      <c r="E105" s="33"/>
      <c r="F105" s="33"/>
      <c r="G105" s="33"/>
      <c r="H105" s="33"/>
    </row>
    <row r="106" spans="1:8" ht="12.75">
      <c r="A106" s="13">
        <v>310500</v>
      </c>
      <c r="B106" s="13" t="s">
        <v>41</v>
      </c>
      <c r="C106" s="14">
        <v>-348068948</v>
      </c>
      <c r="D106" s="13">
        <v>0</v>
      </c>
      <c r="E106" s="13">
        <v>0</v>
      </c>
      <c r="F106" s="14">
        <v>-348068948</v>
      </c>
      <c r="G106" s="13">
        <v>0</v>
      </c>
      <c r="H106" s="14">
        <v>-348068948</v>
      </c>
    </row>
    <row r="107" spans="1:8" ht="12.75">
      <c r="A107" s="13">
        <v>310506</v>
      </c>
      <c r="B107" s="13" t="s">
        <v>132</v>
      </c>
      <c r="C107" s="14">
        <v>-348068948</v>
      </c>
      <c r="D107" s="13">
        <v>0</v>
      </c>
      <c r="E107" s="13">
        <v>0</v>
      </c>
      <c r="F107" s="14">
        <v>-348068948</v>
      </c>
      <c r="G107" s="13">
        <v>0</v>
      </c>
      <c r="H107" s="14">
        <v>-348068948</v>
      </c>
    </row>
    <row r="108" spans="1:8" ht="12.75">
      <c r="A108" s="13">
        <v>310900</v>
      </c>
      <c r="B108" s="13" t="s">
        <v>183</v>
      </c>
      <c r="C108" s="14">
        <v>-130696877</v>
      </c>
      <c r="D108" s="13">
        <v>0</v>
      </c>
      <c r="E108" s="14">
        <v>2292490</v>
      </c>
      <c r="F108" s="14">
        <v>-128404387</v>
      </c>
      <c r="G108" s="13">
        <v>0</v>
      </c>
      <c r="H108" s="14">
        <v>-128404387</v>
      </c>
    </row>
    <row r="109" spans="1:8" ht="12.75">
      <c r="A109" s="13">
        <v>310902</v>
      </c>
      <c r="B109" s="13" t="s">
        <v>184</v>
      </c>
      <c r="C109" s="14">
        <v>-130696877</v>
      </c>
      <c r="D109" s="13">
        <v>0</v>
      </c>
      <c r="E109" s="14">
        <v>2292490</v>
      </c>
      <c r="F109" s="14">
        <v>-128404387</v>
      </c>
      <c r="G109" s="13">
        <v>0</v>
      </c>
      <c r="H109" s="14">
        <v>-128404387</v>
      </c>
    </row>
    <row r="110" spans="1:8" ht="12.75">
      <c r="A110" s="13">
        <v>311000</v>
      </c>
      <c r="B110" s="13" t="s">
        <v>42</v>
      </c>
      <c r="C110" s="14">
        <v>2292490</v>
      </c>
      <c r="D110" s="14">
        <v>2292490</v>
      </c>
      <c r="E110" s="14">
        <v>2679717072</v>
      </c>
      <c r="F110" s="14">
        <v>2679717072</v>
      </c>
      <c r="G110" s="13">
        <v>0</v>
      </c>
      <c r="H110" s="14">
        <v>2679717072</v>
      </c>
    </row>
    <row r="111" spans="1:8" ht="12.75">
      <c r="A111" s="13">
        <v>311001</v>
      </c>
      <c r="B111" s="13" t="s">
        <v>43</v>
      </c>
      <c r="C111" s="14">
        <v>2292490</v>
      </c>
      <c r="D111" s="14">
        <v>2292490</v>
      </c>
      <c r="E111" s="14">
        <v>2679717072</v>
      </c>
      <c r="F111" s="14">
        <v>2679717072</v>
      </c>
      <c r="G111" s="13">
        <v>0</v>
      </c>
      <c r="H111" s="14">
        <v>2679717072</v>
      </c>
    </row>
    <row r="112" spans="1:8" ht="12.75">
      <c r="A112" s="13">
        <v>311002</v>
      </c>
      <c r="B112" s="13" t="s">
        <v>92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3">
        <v>314500</v>
      </c>
      <c r="B113" s="22" t="s">
        <v>148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3">
        <v>314506</v>
      </c>
      <c r="B114" s="22" t="s">
        <v>121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3">
        <v>314512</v>
      </c>
      <c r="B115" s="13" t="s">
        <v>149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3">
        <v>400000</v>
      </c>
      <c r="B116" s="13" t="s">
        <v>44</v>
      </c>
      <c r="C116" s="13">
        <v>0</v>
      </c>
      <c r="D116" s="13">
        <v>0</v>
      </c>
      <c r="E116" s="14">
        <v>3448259151</v>
      </c>
      <c r="F116" s="14">
        <v>3448259151</v>
      </c>
      <c r="G116" s="13">
        <v>0</v>
      </c>
      <c r="H116" s="14">
        <v>3448259151</v>
      </c>
    </row>
    <row r="117" spans="1:8" ht="12.75">
      <c r="A117" s="13">
        <v>440000</v>
      </c>
      <c r="B117" s="13" t="s">
        <v>155</v>
      </c>
      <c r="C117" s="13">
        <v>0</v>
      </c>
      <c r="D117" s="13">
        <v>0</v>
      </c>
      <c r="E117" s="14">
        <v>3448259151</v>
      </c>
      <c r="F117" s="14">
        <v>3448259151</v>
      </c>
      <c r="G117" s="13">
        <v>0</v>
      </c>
      <c r="H117" s="14">
        <v>3448259151</v>
      </c>
    </row>
    <row r="118" spans="1:8" ht="12.75">
      <c r="A118" s="13">
        <v>442800</v>
      </c>
      <c r="B118" s="13" t="s">
        <v>102</v>
      </c>
      <c r="C118" s="13">
        <v>0</v>
      </c>
      <c r="D118" s="13">
        <v>0</v>
      </c>
      <c r="E118" s="14">
        <v>3448259151</v>
      </c>
      <c r="F118" s="14">
        <v>3448259151</v>
      </c>
      <c r="G118" s="13">
        <v>0</v>
      </c>
      <c r="H118" s="14">
        <v>3448259151</v>
      </c>
    </row>
    <row r="119" spans="1:8" ht="12.75">
      <c r="A119" s="13">
        <v>442890</v>
      </c>
      <c r="B119" s="13" t="s">
        <v>101</v>
      </c>
      <c r="C119" s="13">
        <v>0</v>
      </c>
      <c r="D119" s="13">
        <v>0</v>
      </c>
      <c r="E119" s="14">
        <v>3448259151</v>
      </c>
      <c r="F119" s="14">
        <v>3448259151</v>
      </c>
      <c r="G119" s="13">
        <v>0</v>
      </c>
      <c r="H119" s="14">
        <v>3448259151</v>
      </c>
    </row>
    <row r="120" spans="1:8" ht="12.75">
      <c r="A120" s="13">
        <v>480000</v>
      </c>
      <c r="B120" s="13" t="s">
        <v>45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3">
        <v>480200</v>
      </c>
      <c r="B121" s="13" t="s">
        <v>46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3">
        <v>480201</v>
      </c>
      <c r="B122" s="13" t="s">
        <v>116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3">
        <v>500000</v>
      </c>
      <c r="B123" s="13" t="s">
        <v>47</v>
      </c>
      <c r="C123" s="14">
        <f aca="true" t="shared" si="8" ref="C123:H123">SUM(C124+C161+C166+C169)</f>
        <v>0</v>
      </c>
      <c r="D123" s="14">
        <f t="shared" si="8"/>
        <v>768542079</v>
      </c>
      <c r="E123" s="14">
        <f t="shared" si="8"/>
        <v>0</v>
      </c>
      <c r="F123" s="14">
        <f t="shared" si="8"/>
        <v>768542079</v>
      </c>
      <c r="G123" s="14">
        <f t="shared" si="8"/>
        <v>0</v>
      </c>
      <c r="H123" s="14">
        <f t="shared" si="8"/>
        <v>768542079</v>
      </c>
    </row>
    <row r="124" spans="1:8" ht="12.75">
      <c r="A124" s="13">
        <v>510000</v>
      </c>
      <c r="B124" s="13" t="s">
        <v>156</v>
      </c>
      <c r="C124" s="14">
        <f aca="true" t="shared" si="9" ref="C124:H124">SUM(C125+C128+C133+C138+C147+C150)</f>
        <v>0</v>
      </c>
      <c r="D124" s="14">
        <f t="shared" si="9"/>
        <v>764916201</v>
      </c>
      <c r="E124" s="14">
        <f t="shared" si="9"/>
        <v>0</v>
      </c>
      <c r="F124" s="14">
        <f t="shared" si="9"/>
        <v>764916201</v>
      </c>
      <c r="G124" s="14">
        <f t="shared" si="9"/>
        <v>0</v>
      </c>
      <c r="H124" s="14">
        <f t="shared" si="9"/>
        <v>764916201</v>
      </c>
    </row>
    <row r="125" spans="1:8" ht="12.75">
      <c r="A125" s="13">
        <v>510100</v>
      </c>
      <c r="B125" s="13" t="s">
        <v>48</v>
      </c>
      <c r="C125" s="14">
        <f aca="true" t="shared" si="10" ref="C125:H125">SUM(C126:C127)</f>
        <v>0</v>
      </c>
      <c r="D125" s="14">
        <f t="shared" si="10"/>
        <v>444239287</v>
      </c>
      <c r="E125" s="14">
        <f t="shared" si="10"/>
        <v>0</v>
      </c>
      <c r="F125" s="14">
        <f t="shared" si="10"/>
        <v>444239287</v>
      </c>
      <c r="G125" s="36">
        <f t="shared" si="10"/>
        <v>0</v>
      </c>
      <c r="H125" s="14">
        <f t="shared" si="10"/>
        <v>444239287</v>
      </c>
    </row>
    <row r="126" spans="1:8" ht="12.75">
      <c r="A126" s="13">
        <v>510101</v>
      </c>
      <c r="B126" s="13" t="s">
        <v>157</v>
      </c>
      <c r="C126" s="13">
        <v>0</v>
      </c>
      <c r="D126" s="14">
        <v>430766158</v>
      </c>
      <c r="E126" s="13">
        <v>0</v>
      </c>
      <c r="F126" s="14">
        <v>430766158</v>
      </c>
      <c r="G126" s="13">
        <v>0</v>
      </c>
      <c r="H126" s="14">
        <v>430766158</v>
      </c>
    </row>
    <row r="127" spans="1:8" ht="12.75">
      <c r="A127" s="13">
        <v>510119</v>
      </c>
      <c r="B127" s="13" t="s">
        <v>143</v>
      </c>
      <c r="C127" s="13">
        <v>0</v>
      </c>
      <c r="D127" s="14">
        <v>13473129</v>
      </c>
      <c r="E127" s="13">
        <v>0</v>
      </c>
      <c r="F127" s="14">
        <v>13473129</v>
      </c>
      <c r="G127" s="13">
        <v>0</v>
      </c>
      <c r="H127" s="14">
        <v>13473129</v>
      </c>
    </row>
    <row r="128" spans="1:8" ht="12.75">
      <c r="A128" s="13">
        <v>510300</v>
      </c>
      <c r="B128" s="13" t="s">
        <v>55</v>
      </c>
      <c r="C128" s="14">
        <f>SUM(C129:C132)</f>
        <v>0</v>
      </c>
      <c r="D128" s="14">
        <f>SUM(D129:D132)</f>
        <v>99085162</v>
      </c>
      <c r="E128" s="14">
        <f>SUM(E129:E132)</f>
        <v>0</v>
      </c>
      <c r="F128" s="14">
        <f>SUM(F129:F132)</f>
        <v>99085162</v>
      </c>
      <c r="G128" s="13">
        <v>0</v>
      </c>
      <c r="H128" s="14">
        <f>SUM(H129:H132)</f>
        <v>99085162</v>
      </c>
    </row>
    <row r="129" spans="1:8" ht="12.75">
      <c r="A129" s="13">
        <v>510302</v>
      </c>
      <c r="B129" s="13" t="s">
        <v>56</v>
      </c>
      <c r="C129" s="13">
        <v>0</v>
      </c>
      <c r="D129" s="14">
        <v>16427600</v>
      </c>
      <c r="E129" s="13">
        <v>0</v>
      </c>
      <c r="F129" s="14">
        <v>16427600</v>
      </c>
      <c r="G129" s="13">
        <v>0</v>
      </c>
      <c r="H129" s="14">
        <v>16427600</v>
      </c>
    </row>
    <row r="130" spans="1:8" ht="12.75">
      <c r="A130" s="13">
        <v>510303</v>
      </c>
      <c r="B130" s="13" t="s">
        <v>57</v>
      </c>
      <c r="C130" s="13">
        <v>0</v>
      </c>
      <c r="D130" s="14">
        <v>33434936</v>
      </c>
      <c r="E130" s="13">
        <v>0</v>
      </c>
      <c r="F130" s="14">
        <v>33434936</v>
      </c>
      <c r="G130" s="13">
        <v>0</v>
      </c>
      <c r="H130" s="14">
        <v>33434936</v>
      </c>
    </row>
    <row r="131" spans="1:8" ht="12.75">
      <c r="A131" s="13">
        <v>510305</v>
      </c>
      <c r="B131" s="13" t="s">
        <v>58</v>
      </c>
      <c r="C131" s="13">
        <v>0</v>
      </c>
      <c r="D131" s="14">
        <v>2125400</v>
      </c>
      <c r="E131" s="13">
        <v>0</v>
      </c>
      <c r="F131" s="14">
        <v>2125400</v>
      </c>
      <c r="G131" s="13">
        <v>0</v>
      </c>
      <c r="H131" s="14">
        <v>2125400</v>
      </c>
    </row>
    <row r="132" spans="1:8" ht="12.75">
      <c r="A132" s="13">
        <v>510306</v>
      </c>
      <c r="B132" s="13" t="s">
        <v>93</v>
      </c>
      <c r="C132" s="13">
        <v>0</v>
      </c>
      <c r="D132" s="14">
        <v>47097226</v>
      </c>
      <c r="E132" s="13">
        <v>0</v>
      </c>
      <c r="F132" s="14">
        <v>47097226</v>
      </c>
      <c r="G132" s="13">
        <v>0</v>
      </c>
      <c r="H132" s="14">
        <v>47097226</v>
      </c>
    </row>
    <row r="133" spans="1:8" ht="11.25" customHeight="1">
      <c r="A133" s="13">
        <v>510400</v>
      </c>
      <c r="B133" s="13" t="s">
        <v>59</v>
      </c>
      <c r="C133" s="14">
        <f aca="true" t="shared" si="11" ref="C133:H133">SUM(C134:C137)</f>
        <v>0</v>
      </c>
      <c r="D133" s="14">
        <f t="shared" si="11"/>
        <v>20546400</v>
      </c>
      <c r="E133" s="14">
        <f t="shared" si="11"/>
        <v>0</v>
      </c>
      <c r="F133" s="14">
        <f t="shared" si="11"/>
        <v>20546400</v>
      </c>
      <c r="G133" s="14">
        <f t="shared" si="11"/>
        <v>0</v>
      </c>
      <c r="H133" s="14">
        <f t="shared" si="11"/>
        <v>20546400</v>
      </c>
    </row>
    <row r="134" spans="1:8" ht="10.5" customHeight="1">
      <c r="A134" s="13">
        <v>510401</v>
      </c>
      <c r="B134" s="13" t="s">
        <v>60</v>
      </c>
      <c r="C134" s="13">
        <v>0</v>
      </c>
      <c r="D134" s="14">
        <v>12321800</v>
      </c>
      <c r="E134" s="13">
        <v>0</v>
      </c>
      <c r="F134" s="14">
        <v>12321800</v>
      </c>
      <c r="G134" s="13">
        <v>0</v>
      </c>
      <c r="H134" s="14">
        <v>12321800</v>
      </c>
    </row>
    <row r="135" spans="1:8" ht="12.75">
      <c r="A135" s="13">
        <v>510402</v>
      </c>
      <c r="B135" s="13" t="s">
        <v>61</v>
      </c>
      <c r="C135" s="13">
        <v>0</v>
      </c>
      <c r="D135" s="14">
        <v>2057300</v>
      </c>
      <c r="E135" s="13">
        <v>0</v>
      </c>
      <c r="F135" s="14">
        <v>2057300</v>
      </c>
      <c r="G135" s="13">
        <v>0</v>
      </c>
      <c r="H135" s="14">
        <v>2057300</v>
      </c>
    </row>
    <row r="136" spans="1:8" ht="12.75">
      <c r="A136" s="13">
        <v>510403</v>
      </c>
      <c r="B136" s="13" t="s">
        <v>158</v>
      </c>
      <c r="C136" s="13">
        <v>0</v>
      </c>
      <c r="D136" s="14">
        <v>2057300</v>
      </c>
      <c r="E136" s="13">
        <v>0</v>
      </c>
      <c r="F136" s="14">
        <v>2057300</v>
      </c>
      <c r="G136" s="13">
        <v>0</v>
      </c>
      <c r="H136" s="14">
        <v>2057300</v>
      </c>
    </row>
    <row r="137" spans="1:8" ht="12.75">
      <c r="A137" s="13">
        <v>510404</v>
      </c>
      <c r="B137" s="13" t="s">
        <v>94</v>
      </c>
      <c r="C137" s="13">
        <v>0</v>
      </c>
      <c r="D137" s="14">
        <v>4110000</v>
      </c>
      <c r="E137" s="13">
        <v>0</v>
      </c>
      <c r="F137" s="14">
        <v>4110000</v>
      </c>
      <c r="G137" s="13">
        <v>0</v>
      </c>
      <c r="H137" s="14">
        <v>4110000</v>
      </c>
    </row>
    <row r="138" spans="1:8" ht="12.75">
      <c r="A138" s="13">
        <v>510700</v>
      </c>
      <c r="B138" s="13" t="s">
        <v>159</v>
      </c>
      <c r="C138" s="14">
        <f aca="true" t="shared" si="12" ref="C138:H138">SUM(C139:C146)</f>
        <v>0</v>
      </c>
      <c r="D138" s="14">
        <f t="shared" si="12"/>
        <v>178900000</v>
      </c>
      <c r="E138" s="14">
        <f t="shared" si="12"/>
        <v>0</v>
      </c>
      <c r="F138" s="14">
        <f t="shared" si="12"/>
        <v>178900000</v>
      </c>
      <c r="G138" s="14">
        <f t="shared" si="12"/>
        <v>0</v>
      </c>
      <c r="H138" s="14">
        <f t="shared" si="12"/>
        <v>178900000</v>
      </c>
    </row>
    <row r="139" spans="1:8" ht="12.75">
      <c r="A139" s="13">
        <v>510701</v>
      </c>
      <c r="B139" s="13" t="s">
        <v>52</v>
      </c>
      <c r="C139" s="13">
        <v>0</v>
      </c>
      <c r="D139" s="14">
        <v>30000000</v>
      </c>
      <c r="E139" s="14">
        <v>0</v>
      </c>
      <c r="F139" s="14">
        <v>30000000</v>
      </c>
      <c r="G139" s="13">
        <v>0</v>
      </c>
      <c r="H139" s="14">
        <v>30000000</v>
      </c>
    </row>
    <row r="140" spans="1:8" ht="12.75">
      <c r="A140" s="13">
        <v>510702</v>
      </c>
      <c r="B140" s="13" t="s">
        <v>53</v>
      </c>
      <c r="C140" s="13">
        <v>0</v>
      </c>
      <c r="D140" s="14">
        <v>40000000</v>
      </c>
      <c r="E140" s="13">
        <v>0</v>
      </c>
      <c r="F140" s="14">
        <v>40000000</v>
      </c>
      <c r="G140" s="13">
        <v>0</v>
      </c>
      <c r="H140" s="14">
        <v>40000000</v>
      </c>
    </row>
    <row r="141" spans="1:8" ht="12.75">
      <c r="A141" s="13">
        <v>510703</v>
      </c>
      <c r="B141" s="13" t="s">
        <v>54</v>
      </c>
      <c r="C141" s="13">
        <v>0</v>
      </c>
      <c r="D141" s="14">
        <v>4900000</v>
      </c>
      <c r="E141" s="13">
        <v>0</v>
      </c>
      <c r="F141" s="14">
        <v>4900000</v>
      </c>
      <c r="G141" s="13">
        <v>0</v>
      </c>
      <c r="H141" s="14">
        <v>4900000</v>
      </c>
    </row>
    <row r="142" spans="1:8" ht="12.75">
      <c r="A142" s="13">
        <v>510704</v>
      </c>
      <c r="B142" s="13" t="s">
        <v>50</v>
      </c>
      <c r="C142" s="13">
        <v>0</v>
      </c>
      <c r="D142" s="14">
        <v>20000000</v>
      </c>
      <c r="E142" s="13">
        <v>0</v>
      </c>
      <c r="F142" s="14">
        <v>20000000</v>
      </c>
      <c r="G142" s="13">
        <v>0</v>
      </c>
      <c r="H142" s="14">
        <v>20000000</v>
      </c>
    </row>
    <row r="143" spans="1:8" ht="12.75">
      <c r="A143" s="13">
        <v>510705</v>
      </c>
      <c r="B143" s="13" t="s">
        <v>103</v>
      </c>
      <c r="C143" s="13">
        <v>0</v>
      </c>
      <c r="D143" s="14">
        <v>40000000</v>
      </c>
      <c r="E143" s="13">
        <v>0</v>
      </c>
      <c r="F143" s="14">
        <v>40000000</v>
      </c>
      <c r="G143" s="13">
        <v>0</v>
      </c>
      <c r="H143" s="14">
        <v>40000000</v>
      </c>
    </row>
    <row r="144" spans="1:8" ht="12.75">
      <c r="A144" s="13">
        <v>510706</v>
      </c>
      <c r="B144" s="13" t="s">
        <v>91</v>
      </c>
      <c r="C144" s="13">
        <v>0</v>
      </c>
      <c r="D144" s="14">
        <v>40000000</v>
      </c>
      <c r="E144" s="13">
        <v>0</v>
      </c>
      <c r="F144" s="14">
        <v>40000000</v>
      </c>
      <c r="G144" s="13">
        <v>0</v>
      </c>
      <c r="H144" s="14">
        <v>40000000</v>
      </c>
    </row>
    <row r="145" spans="1:8" ht="12.75">
      <c r="A145" s="13">
        <v>510707</v>
      </c>
      <c r="B145" s="13" t="s">
        <v>160</v>
      </c>
      <c r="C145" s="13">
        <v>0</v>
      </c>
      <c r="D145" s="14">
        <v>4000000</v>
      </c>
      <c r="E145" s="13">
        <v>0</v>
      </c>
      <c r="F145" s="14">
        <v>4000000</v>
      </c>
      <c r="G145" s="13">
        <v>0</v>
      </c>
      <c r="H145" s="14">
        <v>4000000</v>
      </c>
    </row>
    <row r="146" spans="1:8" ht="12.75">
      <c r="A146" s="13">
        <v>510795</v>
      </c>
      <c r="B146" s="13" t="s">
        <v>161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3">
        <v>510800</v>
      </c>
      <c r="B147" s="13" t="s">
        <v>167</v>
      </c>
      <c r="C147" s="13">
        <v>0</v>
      </c>
      <c r="D147" s="14">
        <v>1130000</v>
      </c>
      <c r="E147" s="13">
        <v>0</v>
      </c>
      <c r="F147" s="14">
        <v>1130000</v>
      </c>
      <c r="G147" s="13">
        <v>0</v>
      </c>
      <c r="H147" s="14">
        <v>1130000</v>
      </c>
    </row>
    <row r="148" spans="1:8" ht="12.75">
      <c r="A148" s="13">
        <v>510803</v>
      </c>
      <c r="B148" s="13" t="s">
        <v>179</v>
      </c>
      <c r="C148" s="13">
        <v>0</v>
      </c>
      <c r="D148" s="14">
        <v>1130000</v>
      </c>
      <c r="E148" s="13">
        <v>0</v>
      </c>
      <c r="F148" s="14">
        <v>1130000</v>
      </c>
      <c r="G148" s="13">
        <v>0</v>
      </c>
      <c r="H148" s="14">
        <v>1130000</v>
      </c>
    </row>
    <row r="149" spans="1:8" ht="12.75">
      <c r="A149" s="13"/>
      <c r="B149" s="13"/>
      <c r="C149" s="14"/>
      <c r="D149" s="14"/>
      <c r="E149" s="13"/>
      <c r="F149" s="14"/>
      <c r="G149" s="13"/>
      <c r="H149" s="14"/>
    </row>
    <row r="150" spans="1:8" ht="12.75">
      <c r="A150" s="13">
        <v>511100</v>
      </c>
      <c r="B150" s="13" t="s">
        <v>62</v>
      </c>
      <c r="C150" s="14">
        <f aca="true" t="shared" si="13" ref="C150:H150">SUM(C151:C160)</f>
        <v>0</v>
      </c>
      <c r="D150" s="14">
        <f t="shared" si="13"/>
        <v>21015352</v>
      </c>
      <c r="E150" s="14">
        <f t="shared" si="13"/>
        <v>0</v>
      </c>
      <c r="F150" s="14">
        <f t="shared" si="13"/>
        <v>21015352</v>
      </c>
      <c r="G150" s="14">
        <f t="shared" si="13"/>
        <v>0</v>
      </c>
      <c r="H150" s="14">
        <f t="shared" si="13"/>
        <v>21015352</v>
      </c>
    </row>
    <row r="151" spans="1:8" ht="12.75">
      <c r="A151" s="13">
        <v>511114</v>
      </c>
      <c r="B151" s="13" t="s">
        <v>63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3">
        <v>511115</v>
      </c>
      <c r="B152" s="13" t="s">
        <v>64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3">
        <v>511117</v>
      </c>
      <c r="B153" s="13" t="s">
        <v>65</v>
      </c>
      <c r="C153" s="13">
        <v>0</v>
      </c>
      <c r="D153" s="14">
        <v>1344024</v>
      </c>
      <c r="E153" s="13">
        <v>0</v>
      </c>
      <c r="F153" s="14">
        <v>1344024</v>
      </c>
      <c r="G153" s="13">
        <v>0</v>
      </c>
      <c r="H153" s="14">
        <v>1344024</v>
      </c>
    </row>
    <row r="154" spans="1:8" ht="12.75">
      <c r="A154" s="13">
        <v>511119</v>
      </c>
      <c r="B154" s="13" t="s">
        <v>66</v>
      </c>
      <c r="C154" s="13">
        <v>0</v>
      </c>
      <c r="D154" s="14">
        <v>686714</v>
      </c>
      <c r="E154" s="13">
        <v>0</v>
      </c>
      <c r="F154" s="14">
        <v>686714</v>
      </c>
      <c r="G154" s="13">
        <v>0</v>
      </c>
      <c r="H154" s="14">
        <v>686714</v>
      </c>
    </row>
    <row r="155" spans="1:8" ht="12.75">
      <c r="A155" s="13">
        <v>511121</v>
      </c>
      <c r="B155" s="13" t="s">
        <v>67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3">
        <v>511123</v>
      </c>
      <c r="B156" s="13" t="s">
        <v>68</v>
      </c>
      <c r="C156" s="13">
        <v>0</v>
      </c>
      <c r="D156" s="14">
        <v>7000000</v>
      </c>
      <c r="E156" s="13">
        <v>0</v>
      </c>
      <c r="F156" s="14">
        <v>7000000</v>
      </c>
      <c r="G156" s="13">
        <v>0</v>
      </c>
      <c r="H156" s="14">
        <v>7000000</v>
      </c>
    </row>
    <row r="157" spans="1:8" ht="12.75">
      <c r="A157" s="13">
        <v>511125</v>
      </c>
      <c r="B157" s="13" t="s">
        <v>69</v>
      </c>
      <c r="C157" s="13">
        <v>0</v>
      </c>
      <c r="D157" s="14">
        <v>10618439</v>
      </c>
      <c r="E157" s="13">
        <v>0</v>
      </c>
      <c r="F157" s="14">
        <v>10618439</v>
      </c>
      <c r="G157" s="13">
        <v>0</v>
      </c>
      <c r="H157" s="14">
        <v>10618439</v>
      </c>
    </row>
    <row r="158" spans="1:8" ht="12.75">
      <c r="A158" s="13">
        <v>511146</v>
      </c>
      <c r="B158" s="13" t="s">
        <v>70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3">
        <v>511149</v>
      </c>
      <c r="B159" s="13" t="s">
        <v>71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3">
        <v>511190</v>
      </c>
      <c r="B160" s="13" t="s">
        <v>72</v>
      </c>
      <c r="C160" s="13">
        <v>0</v>
      </c>
      <c r="D160" s="14">
        <v>1366175</v>
      </c>
      <c r="E160" s="13">
        <v>0</v>
      </c>
      <c r="F160" s="14">
        <v>1366175</v>
      </c>
      <c r="G160" s="13">
        <v>0</v>
      </c>
      <c r="H160" s="14">
        <v>1366175</v>
      </c>
    </row>
    <row r="161" spans="1:8" ht="12.75">
      <c r="A161" s="13">
        <v>536000</v>
      </c>
      <c r="B161" s="13" t="s">
        <v>168</v>
      </c>
      <c r="C161" s="14">
        <f aca="true" t="shared" si="14" ref="C161:H161">SUM(C162:C165)</f>
        <v>0</v>
      </c>
      <c r="D161" s="14">
        <f t="shared" si="14"/>
        <v>3625878</v>
      </c>
      <c r="E161" s="14">
        <f t="shared" si="14"/>
        <v>0</v>
      </c>
      <c r="F161" s="14">
        <f t="shared" si="14"/>
        <v>3625878</v>
      </c>
      <c r="G161" s="14">
        <f t="shared" si="14"/>
        <v>0</v>
      </c>
      <c r="H161" s="14">
        <f t="shared" si="14"/>
        <v>3625878</v>
      </c>
    </row>
    <row r="162" spans="1:8" ht="12.75">
      <c r="A162" s="13">
        <v>536004</v>
      </c>
      <c r="B162" s="13" t="s">
        <v>31</v>
      </c>
      <c r="C162" s="13">
        <v>0</v>
      </c>
      <c r="D162" s="14">
        <v>280869</v>
      </c>
      <c r="E162" s="13">
        <v>0</v>
      </c>
      <c r="F162" s="14">
        <v>280869</v>
      </c>
      <c r="G162" s="13">
        <v>0</v>
      </c>
      <c r="H162" s="14">
        <v>280869</v>
      </c>
    </row>
    <row r="163" spans="1:8" ht="12.75">
      <c r="A163" s="13">
        <v>536006</v>
      </c>
      <c r="B163" s="13" t="s">
        <v>169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3">
        <v>536007</v>
      </c>
      <c r="B164" s="13" t="s">
        <v>33</v>
      </c>
      <c r="C164" s="13">
        <v>0</v>
      </c>
      <c r="D164" s="14">
        <v>650010</v>
      </c>
      <c r="E164" s="13">
        <v>0</v>
      </c>
      <c r="F164" s="14">
        <v>650010</v>
      </c>
      <c r="G164" s="13">
        <v>0</v>
      </c>
      <c r="H164" s="14">
        <v>650010</v>
      </c>
    </row>
    <row r="165" spans="1:8" ht="12.75">
      <c r="A165" s="13">
        <v>536008</v>
      </c>
      <c r="B165" s="13" t="s">
        <v>172</v>
      </c>
      <c r="C165" s="13">
        <v>0</v>
      </c>
      <c r="D165" s="14">
        <v>2694999</v>
      </c>
      <c r="E165" s="13">
        <v>0</v>
      </c>
      <c r="F165" s="14">
        <v>2694999</v>
      </c>
      <c r="G165" s="13"/>
      <c r="H165" s="14">
        <v>2694999</v>
      </c>
    </row>
    <row r="166" spans="1:8" ht="12.75">
      <c r="A166" s="13">
        <v>536600</v>
      </c>
      <c r="B166" s="13" t="s">
        <v>170</v>
      </c>
      <c r="C166" s="14">
        <f aca="true" t="shared" si="15" ref="C166:H166">SUM(C167:C168)</f>
        <v>0</v>
      </c>
      <c r="D166" s="14">
        <f t="shared" si="15"/>
        <v>0</v>
      </c>
      <c r="E166" s="14">
        <f t="shared" si="15"/>
        <v>0</v>
      </c>
      <c r="F166" s="14">
        <f t="shared" si="15"/>
        <v>0</v>
      </c>
      <c r="G166" s="14">
        <f t="shared" si="15"/>
        <v>0</v>
      </c>
      <c r="H166" s="14">
        <f t="shared" si="15"/>
        <v>0</v>
      </c>
    </row>
    <row r="167" spans="1:8" ht="12.75">
      <c r="A167" s="13">
        <v>536605</v>
      </c>
      <c r="B167" s="13" t="s">
        <v>107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3">
        <v>536606</v>
      </c>
      <c r="B168" s="13" t="s">
        <v>171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3">
        <v>536800</v>
      </c>
      <c r="B169" s="13" t="s">
        <v>162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3">
        <v>536803</v>
      </c>
      <c r="B170" s="13" t="s">
        <v>163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5">
        <v>536805</v>
      </c>
      <c r="B171" s="13" t="s">
        <v>112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5">
        <v>831500</v>
      </c>
      <c r="B172" s="13" t="s">
        <v>150</v>
      </c>
      <c r="C172" s="35">
        <v>113897319</v>
      </c>
      <c r="D172" s="13">
        <v>0</v>
      </c>
      <c r="E172" s="13">
        <v>0</v>
      </c>
      <c r="F172" s="35">
        <v>113897319</v>
      </c>
      <c r="G172" s="13">
        <v>0</v>
      </c>
      <c r="H172" s="35">
        <v>113897319</v>
      </c>
    </row>
    <row r="173" spans="1:8" ht="12.75">
      <c r="A173" s="15">
        <v>831510</v>
      </c>
      <c r="B173" s="13" t="s">
        <v>121</v>
      </c>
      <c r="C173" s="35">
        <v>113897319</v>
      </c>
      <c r="D173" s="13">
        <v>0</v>
      </c>
      <c r="E173" s="13">
        <v>0</v>
      </c>
      <c r="F173" s="35">
        <v>113897319</v>
      </c>
      <c r="G173" s="13">
        <v>0</v>
      </c>
      <c r="H173" s="35">
        <v>113897319</v>
      </c>
    </row>
    <row r="174" spans="1:8" ht="12.75">
      <c r="A174" s="15">
        <v>836100</v>
      </c>
      <c r="B174" s="13" t="s">
        <v>117</v>
      </c>
      <c r="C174" s="14">
        <v>2137931</v>
      </c>
      <c r="D174" s="13">
        <v>0</v>
      </c>
      <c r="E174" s="13">
        <v>0</v>
      </c>
      <c r="F174" s="14">
        <v>2137931</v>
      </c>
      <c r="G174" s="13">
        <v>0</v>
      </c>
      <c r="H174" s="14">
        <v>2137931</v>
      </c>
    </row>
    <row r="175" spans="1:8" ht="12.75">
      <c r="A175" s="15">
        <v>836101</v>
      </c>
      <c r="B175" s="13" t="s">
        <v>151</v>
      </c>
      <c r="C175" s="14">
        <v>2137931</v>
      </c>
      <c r="D175" s="13">
        <v>0</v>
      </c>
      <c r="E175" s="13">
        <v>0</v>
      </c>
      <c r="F175" s="14">
        <v>2137931</v>
      </c>
      <c r="G175" s="13">
        <v>0</v>
      </c>
      <c r="H175" s="14">
        <v>2137931</v>
      </c>
    </row>
    <row r="176" spans="1:8" ht="12.75">
      <c r="A176" s="15">
        <v>891500</v>
      </c>
      <c r="B176" s="13" t="s">
        <v>154</v>
      </c>
      <c r="C176" s="35">
        <v>116035250</v>
      </c>
      <c r="D176" s="13">
        <v>0</v>
      </c>
      <c r="E176" s="13">
        <v>0</v>
      </c>
      <c r="F176" s="35">
        <v>116035250</v>
      </c>
      <c r="G176" s="13">
        <v>0</v>
      </c>
      <c r="H176" s="35">
        <v>116035250</v>
      </c>
    </row>
    <row r="177" spans="1:8" ht="12.75">
      <c r="A177" s="15">
        <v>891506</v>
      </c>
      <c r="B177" s="13" t="s">
        <v>152</v>
      </c>
      <c r="C177" s="35">
        <v>113897319</v>
      </c>
      <c r="D177" s="13">
        <v>0</v>
      </c>
      <c r="E177" s="13">
        <v>0</v>
      </c>
      <c r="F177" s="35">
        <v>113897319</v>
      </c>
      <c r="G177" s="13">
        <v>0</v>
      </c>
      <c r="H177" s="35">
        <v>113897319</v>
      </c>
    </row>
    <row r="178" spans="1:8" ht="12.75">
      <c r="A178" s="15">
        <v>891521</v>
      </c>
      <c r="B178" s="18" t="s">
        <v>118</v>
      </c>
      <c r="C178" s="14">
        <v>2137931</v>
      </c>
      <c r="D178" s="13">
        <v>0</v>
      </c>
      <c r="E178" s="13">
        <v>0</v>
      </c>
      <c r="F178" s="14">
        <v>2137931</v>
      </c>
      <c r="G178" s="13">
        <v>0</v>
      </c>
      <c r="H178" s="13">
        <v>2137931</v>
      </c>
    </row>
    <row r="179" spans="1:8" ht="12.75">
      <c r="A179" s="13">
        <v>912000</v>
      </c>
      <c r="B179" s="22" t="s">
        <v>114</v>
      </c>
      <c r="C179" s="14">
        <v>2823640902</v>
      </c>
      <c r="D179" s="13">
        <v>0</v>
      </c>
      <c r="E179" s="13">
        <v>0</v>
      </c>
      <c r="F179" s="14">
        <v>2823640902</v>
      </c>
      <c r="G179" s="13">
        <v>0</v>
      </c>
      <c r="H179" s="14">
        <v>2823640902</v>
      </c>
    </row>
    <row r="180" spans="1:8" ht="12.75">
      <c r="A180" s="13">
        <v>912002</v>
      </c>
      <c r="B180" s="22" t="s">
        <v>112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3">
        <v>912004</v>
      </c>
      <c r="B181" s="22" t="s">
        <v>113</v>
      </c>
      <c r="C181" s="14">
        <v>2823640902</v>
      </c>
      <c r="D181" s="13">
        <v>0</v>
      </c>
      <c r="E181" s="13">
        <v>0</v>
      </c>
      <c r="F181" s="14">
        <v>2823640902</v>
      </c>
      <c r="G181" s="13">
        <v>0</v>
      </c>
      <c r="H181" s="14">
        <v>2823640902</v>
      </c>
    </row>
    <row r="182" spans="1:8" ht="12.75">
      <c r="A182" s="13">
        <v>930600</v>
      </c>
      <c r="B182" s="13" t="s">
        <v>109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3">
        <v>930616</v>
      </c>
      <c r="B183" s="13" t="s">
        <v>110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3">
        <v>990500</v>
      </c>
      <c r="B184" s="22" t="s">
        <v>181</v>
      </c>
      <c r="C184" s="14">
        <v>2823640902</v>
      </c>
      <c r="D184" s="13">
        <v>0</v>
      </c>
      <c r="E184" s="13">
        <v>0</v>
      </c>
      <c r="F184" s="14">
        <v>2823640902</v>
      </c>
      <c r="G184" s="13">
        <v>0</v>
      </c>
      <c r="H184" s="14">
        <v>2823640902</v>
      </c>
    </row>
    <row r="185" spans="1:8" ht="12.75">
      <c r="A185" s="13">
        <v>990505</v>
      </c>
      <c r="B185" s="22" t="s">
        <v>115</v>
      </c>
      <c r="C185" s="14">
        <v>2823640902</v>
      </c>
      <c r="D185" s="13">
        <v>0</v>
      </c>
      <c r="E185" s="13">
        <v>0</v>
      </c>
      <c r="F185" s="14">
        <v>2823640902</v>
      </c>
      <c r="G185" s="13">
        <v>0</v>
      </c>
      <c r="H185" s="14">
        <v>2823640902</v>
      </c>
    </row>
    <row r="186" spans="1:8" ht="12.75">
      <c r="A186" s="13">
        <v>991500</v>
      </c>
      <c r="B186" s="13" t="s">
        <v>153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3">
        <v>991502</v>
      </c>
      <c r="B187" s="13" t="s">
        <v>111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21"/>
      <c r="B188" s="32"/>
      <c r="C188" s="14"/>
      <c r="D188" s="14"/>
      <c r="E188" s="13"/>
      <c r="F188" s="14"/>
      <c r="G188" s="13"/>
      <c r="H188" s="14"/>
    </row>
    <row r="189" spans="1:8" ht="12.75">
      <c r="A189" s="13"/>
      <c r="B189" s="15"/>
      <c r="C189" s="23"/>
      <c r="D189" s="20" t="s">
        <v>120</v>
      </c>
      <c r="E189" s="23"/>
      <c r="F189" s="23"/>
      <c r="G189" s="23"/>
      <c r="H189" s="23" t="s">
        <v>128</v>
      </c>
    </row>
    <row r="190" spans="1:8" ht="12.75">
      <c r="A190" s="29"/>
      <c r="B190" s="30"/>
      <c r="C190" s="24"/>
      <c r="D190" s="16"/>
      <c r="E190" s="24"/>
      <c r="F190" s="24"/>
      <c r="G190" s="24"/>
      <c r="H190" s="25"/>
    </row>
    <row r="191" spans="1:8" ht="12.75">
      <c r="A191" s="17"/>
      <c r="B191" s="18"/>
      <c r="C191" s="19"/>
      <c r="D191" s="20"/>
      <c r="E191" s="19"/>
      <c r="F191" s="19"/>
      <c r="G191" s="19"/>
      <c r="H191" s="18"/>
    </row>
    <row r="192" spans="1:8" ht="12.75">
      <c r="A192" s="6"/>
      <c r="B192" s="3"/>
      <c r="C192" s="1"/>
      <c r="D192" s="2"/>
      <c r="E192" s="2"/>
      <c r="F192" s="2"/>
      <c r="G192" s="19"/>
      <c r="H192" s="3"/>
    </row>
    <row r="193" spans="1:8" ht="12.75">
      <c r="A193" s="6"/>
      <c r="B193" s="3"/>
      <c r="C193" s="2"/>
      <c r="D193" s="2"/>
      <c r="E193" s="2"/>
      <c r="F193" s="26" t="s">
        <v>123</v>
      </c>
      <c r="G193" s="2"/>
      <c r="H193" s="3"/>
    </row>
    <row r="194" spans="1:8" ht="15.75">
      <c r="A194" s="6"/>
      <c r="B194" s="4" t="s">
        <v>186</v>
      </c>
      <c r="C194" s="2"/>
      <c r="D194" s="5" t="s">
        <v>97</v>
      </c>
      <c r="E194" s="2"/>
      <c r="F194" s="2"/>
      <c r="G194" s="26"/>
      <c r="H194" s="3"/>
    </row>
    <row r="195" spans="1:8" ht="12.75">
      <c r="A195" s="6"/>
      <c r="B195" s="32" t="s">
        <v>187</v>
      </c>
      <c r="C195" s="2"/>
      <c r="D195" s="2" t="s">
        <v>108</v>
      </c>
      <c r="E195" s="2"/>
      <c r="F195" s="2"/>
      <c r="G195" s="26"/>
      <c r="H195" s="3"/>
    </row>
    <row r="196" spans="1:8" ht="12.75" customHeight="1">
      <c r="A196" s="31"/>
      <c r="B196" s="28"/>
      <c r="C196" s="27"/>
      <c r="D196" s="27"/>
      <c r="E196" s="27"/>
      <c r="F196" s="27"/>
      <c r="G196" s="27"/>
      <c r="H196" s="28"/>
    </row>
    <row r="197" ht="12.75">
      <c r="A197" s="2"/>
    </row>
    <row r="198" ht="12.75">
      <c r="A198" s="2"/>
    </row>
  </sheetData>
  <sheetProtection/>
  <printOptions horizontalCentered="1" verticalCentered="1"/>
  <pageMargins left="0.35433070866141736" right="0.1968503937007874" top="0.4724409448818898" bottom="0.4724409448818898" header="0.2362204724409449" footer="0"/>
  <pageSetup horizontalDpi="300" verticalDpi="300" orientation="landscape" scale="68" r:id="rId1"/>
  <rowBreaks count="3" manualBreakCount="3">
    <brk id="47" max="255" man="1"/>
    <brk id="103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Compaq_Propietario</dc:creator>
  <cp:keywords/>
  <dc:description/>
  <cp:lastModifiedBy>contabilidad</cp:lastModifiedBy>
  <cp:lastPrinted>2020-02-05T16:42:24Z</cp:lastPrinted>
  <dcterms:created xsi:type="dcterms:W3CDTF">2008-01-27T14:46:26Z</dcterms:created>
  <dcterms:modified xsi:type="dcterms:W3CDTF">2020-07-14T14:50:30Z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